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0" yWindow="0" windowWidth="10575" windowHeight="8025" tabRatio="840" activeTab="0"/>
  </bookViews>
  <sheets>
    <sheet name="Οδηγίες" sheetId="1" r:id="rId1"/>
    <sheet name="ΚΟΣΤΟΣ" sheetId="2" r:id="rId2"/>
    <sheet name="ΠΑΡΑΓΩΓΗ" sheetId="3" r:id="rId3"/>
    <sheet name="ΠΩΛΗΣΕΙΣ" sheetId="4" r:id="rId4"/>
    <sheet name="ΚΥΚΛΟΣ ΕΡΓΑΣΙΩΝ" sheetId="5" r:id="rId5"/>
    <sheet name="Α ΥΛΕΣ" sheetId="6" r:id="rId6"/>
    <sheet name="Β ΥΛΕΣ" sheetId="7" r:id="rId7"/>
    <sheet name="ΕΝΕΡΓΕΙΑ" sheetId="8" r:id="rId8"/>
    <sheet name="ΛΟΙΠΑ ΕΞΟΔΑ" sheetId="9" r:id="rId9"/>
    <sheet name="ΚΟΣΤΟΣ ΠΑΡΑΓΩΓΗΣ" sheetId="10" r:id="rId10"/>
    <sheet name="ΚΕΦΑΛΑΙΟ ΚΙΝΗΣΗΣ" sheetId="11" r:id="rId11"/>
    <sheet name="ΜΑΚΡΟΠΡΟΘΕΣΜΟ ΔΑΝΕΙΟ " sheetId="12" r:id="rId12"/>
    <sheet name="LEASING ΕΠΕΝΔΥΤΙΚΟΥ ΣΧΕΔΙΟΥ" sheetId="13" r:id="rId13"/>
    <sheet name="ΥΦΙΣΤΑΜΕΝΕΣ ΔΑΝΕΙΑΚΕΣ ΥΠΟΧΡ" sheetId="14" r:id="rId14"/>
    <sheet name="ΞΕΝΑ ΚΕΦΑΛΑΙΑ" sheetId="15" r:id="rId15"/>
    <sheet name="ΤΟΚΟΧΡΕΟΛΥΣΙΑ ΔΑΝΕΙΩΝ" sheetId="16" r:id="rId16"/>
    <sheet name="ΑΠΟΣΒΕΣΕΙΣ" sheetId="17" r:id="rId17"/>
    <sheet name="ΛΜΟΣ ΕΚΜΕΤ " sheetId="18" r:id="rId18"/>
    <sheet name="ΔΙΑΝΟΜΗ ΚΕΡΔΩΝ" sheetId="19" r:id="rId19"/>
    <sheet name="ΔΕΙΚΤΗΣ IRR" sheetId="20" r:id="rId20"/>
    <sheet name="ΕΜΕ 3 ΔΙΑΧΕΙΡ. ΧΡΗΣΕΩΝ" sheetId="21" r:id="rId21"/>
    <sheet name="3ετια-ΠΩΛΗΣΕΙΣ " sheetId="22" r:id="rId22"/>
    <sheet name="3ετια-ΚΥΚΛΟΣ ΕΡΓΑΣΙΩΝ" sheetId="23" r:id="rId23"/>
    <sheet name="3ετια-Α ΥΛΕΣ" sheetId="24" r:id="rId24"/>
    <sheet name="3ετια-Β ΥΛΕΣ" sheetId="25" r:id="rId25"/>
    <sheet name="3ετια-ΚΟΣΤΟΣ ΠΑΡΑΓΩΓΗΣ" sheetId="26" r:id="rId26"/>
    <sheet name="3ετια-ΛΜΟΣ ΕΚΜΕΤ " sheetId="27" r:id="rId27"/>
    <sheet name="Φύλλο2" sheetId="28" r:id="rId28"/>
  </sheets>
  <externalReferences>
    <externalReference r:id="rId31"/>
    <externalReference r:id="rId32"/>
    <externalReference r:id="rId33"/>
    <externalReference r:id="rId34"/>
    <externalReference r:id="rId35"/>
    <externalReference r:id="rId36"/>
    <externalReference r:id="rId37"/>
    <externalReference r:id="rId38"/>
  </externalReferences>
  <definedNames>
    <definedName name="ad" localSheetId="23">#REF!</definedName>
    <definedName name="ad" localSheetId="24">#REF!</definedName>
    <definedName name="ad" localSheetId="25">#REF!</definedName>
    <definedName name="ad" localSheetId="26">#REF!</definedName>
    <definedName name="ad" localSheetId="21">#REF!</definedName>
    <definedName name="ad" localSheetId="14">#REF!</definedName>
    <definedName name="ad" localSheetId="15">#REF!</definedName>
    <definedName name="ad">#REF!</definedName>
    <definedName name="ad2">#REF!</definedName>
    <definedName name="Annual_interest_rate">#REF!</definedName>
    <definedName name="ap" localSheetId="23">#REF!</definedName>
    <definedName name="ap" localSheetId="24">#REF!</definedName>
    <definedName name="ap" localSheetId="25">#REF!</definedName>
    <definedName name="ap" localSheetId="26">#REF!</definedName>
    <definedName name="ap" localSheetId="21">#REF!</definedName>
    <definedName name="ap" localSheetId="14">#REF!</definedName>
    <definedName name="ap" localSheetId="15">#REF!</definedName>
    <definedName name="ap">#REF!</definedName>
    <definedName name="ap2">#REF!</definedName>
    <definedName name="B">#REF!</definedName>
    <definedName name="bi" localSheetId="23">#REF!</definedName>
    <definedName name="bi" localSheetId="24">#REF!</definedName>
    <definedName name="bi" localSheetId="25">#REF!</definedName>
    <definedName name="bi" localSheetId="26">#REF!</definedName>
    <definedName name="bi" localSheetId="21">#REF!</definedName>
    <definedName name="bi" localSheetId="14">#REF!</definedName>
    <definedName name="bi" localSheetId="15">#REF!</definedName>
    <definedName name="bi">#REF!</definedName>
    <definedName name="bi2">#REF!</definedName>
    <definedName name="bk" localSheetId="23">#REF!</definedName>
    <definedName name="bk" localSheetId="24">#REF!</definedName>
    <definedName name="bk" localSheetId="25">#REF!</definedName>
    <definedName name="bk" localSheetId="26">#REF!</definedName>
    <definedName name="bk" localSheetId="21">#REF!</definedName>
    <definedName name="bk" localSheetId="14">#REF!</definedName>
    <definedName name="bk" localSheetId="15">#REF!</definedName>
    <definedName name="bk">#REF!</definedName>
    <definedName name="bk2">#REF!</definedName>
    <definedName name="C_" localSheetId="23">#REF!</definedName>
    <definedName name="C_" localSheetId="24">#REF!</definedName>
    <definedName name="C_" localSheetId="25">#REF!</definedName>
    <definedName name="C_" localSheetId="26">#REF!</definedName>
    <definedName name="C_" localSheetId="21">#REF!</definedName>
    <definedName name="C_" localSheetId="14">#REF!</definedName>
    <definedName name="C_" localSheetId="15">#REF!</definedName>
    <definedName name="C_">#REF!</definedName>
    <definedName name="d" localSheetId="23">#REF!</definedName>
    <definedName name="d" localSheetId="24">#REF!</definedName>
    <definedName name="d" localSheetId="25">#REF!</definedName>
    <definedName name="d" localSheetId="26">#REF!</definedName>
    <definedName name="d" localSheetId="21">#REF!</definedName>
    <definedName name="d" localSheetId="14">#REF!</definedName>
    <definedName name="d" localSheetId="15">#REF!</definedName>
    <definedName name="d">#REF!</definedName>
    <definedName name="d2">#REF!</definedName>
    <definedName name="dm">#REF!</definedName>
    <definedName name="dt">#REF!</definedName>
    <definedName name="eis" localSheetId="23">#REF!</definedName>
    <definedName name="eis" localSheetId="24">#REF!</definedName>
    <definedName name="eis" localSheetId="25">#REF!</definedName>
    <definedName name="eis" localSheetId="26">#REF!</definedName>
    <definedName name="eis" localSheetId="21">#REF!</definedName>
    <definedName name="eis" localSheetId="14">#REF!</definedName>
    <definedName name="eis" localSheetId="15">#REF!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3">#REF!</definedName>
    <definedName name="giannhs" localSheetId="24">#REF!</definedName>
    <definedName name="giannhs" localSheetId="25">#REF!</definedName>
    <definedName name="giannhs" localSheetId="26">#REF!</definedName>
    <definedName name="giannhs" localSheetId="21">#REF!</definedName>
    <definedName name="giannhs" localSheetId="14">#REF!</definedName>
    <definedName name="giannhs" localSheetId="15">#REF!</definedName>
    <definedName name="giannhs">#REF!</definedName>
    <definedName name="il" localSheetId="23">#REF!</definedName>
    <definedName name="il" localSheetId="24">#REF!</definedName>
    <definedName name="il" localSheetId="25">#REF!</definedName>
    <definedName name="il" localSheetId="26">#REF!</definedName>
    <definedName name="il" localSheetId="21">#REF!</definedName>
    <definedName name="il" localSheetId="14">#REF!</definedName>
    <definedName name="il" localSheetId="15">#REF!</definedName>
    <definedName name="il">#REF!</definedName>
    <definedName name="isf">#REF!</definedName>
    <definedName name="isk">#REF!</definedName>
    <definedName name="J" localSheetId="23">#REF!</definedName>
    <definedName name="J" localSheetId="24">#REF!</definedName>
    <definedName name="J" localSheetId="25">#REF!</definedName>
    <definedName name="J" localSheetId="26">#REF!</definedName>
    <definedName name="J" localSheetId="21">#REF!</definedName>
    <definedName name="J" localSheetId="14">#REF!</definedName>
    <definedName name="J" localSheetId="15">#REF!</definedName>
    <definedName name="J">#REF!</definedName>
    <definedName name="K" localSheetId="23">#REF!</definedName>
    <definedName name="K" localSheetId="24">#REF!</definedName>
    <definedName name="K" localSheetId="25">#REF!</definedName>
    <definedName name="K" localSheetId="26">#REF!</definedName>
    <definedName name="K" localSheetId="21">#REF!</definedName>
    <definedName name="K" localSheetId="14">#REF!</definedName>
    <definedName name="K" localSheetId="15">#REF!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Payment_Needed">"Απαιτείται πληρωμή"</definedName>
    <definedName name="Payments_per_year">#REF!</definedName>
    <definedName name="per" localSheetId="23">#REF!</definedName>
    <definedName name="per" localSheetId="24">#REF!</definedName>
    <definedName name="per" localSheetId="25">#REF!</definedName>
    <definedName name="per" localSheetId="26">#REF!</definedName>
    <definedName name="per" localSheetId="21">#REF!</definedName>
    <definedName name="per" localSheetId="14">#REF!</definedName>
    <definedName name="per" localSheetId="15">#REF!</definedName>
    <definedName name="per">#REF!</definedName>
    <definedName name="perr" localSheetId="23">#REF!</definedName>
    <definedName name="perr" localSheetId="24">#REF!</definedName>
    <definedName name="perr" localSheetId="25">#REF!</definedName>
    <definedName name="perr" localSheetId="26">#REF!</definedName>
    <definedName name="perr" localSheetId="21">#REF!</definedName>
    <definedName name="perr" localSheetId="14">#REF!</definedName>
    <definedName name="perr" localSheetId="15">#REF!</definedName>
    <definedName name="perr">#REF!</definedName>
    <definedName name="Pmt_to_use">#REF!</definedName>
    <definedName name="pr" localSheetId="23">#REF!</definedName>
    <definedName name="pr" localSheetId="24">#REF!</definedName>
    <definedName name="pr" localSheetId="25">#REF!</definedName>
    <definedName name="pr" localSheetId="26">#REF!</definedName>
    <definedName name="pr" localSheetId="21">#REF!</definedName>
    <definedName name="pr" localSheetId="14">#REF!</definedName>
    <definedName name="pr" localSheetId="15">#REF!</definedName>
    <definedName name="pr">#REF!</definedName>
    <definedName name="_xlnm.Print_Area" localSheetId="20">'ΕΜΕ 3 ΔΙΑΧΕΙΡ. ΧΡΗΣΕΩΝ'!$A$9:$Q$59</definedName>
    <definedName name="Print_Area_MI">#REF!</definedName>
    <definedName name="psm">#REF!</definedName>
    <definedName name="pssssssss" localSheetId="23">#REF!</definedName>
    <definedName name="pssssssss" localSheetId="24">#REF!</definedName>
    <definedName name="pssssssss" localSheetId="25">#REF!</definedName>
    <definedName name="pssssssss" localSheetId="26">#REF!</definedName>
    <definedName name="pssssssss" localSheetId="21">#REF!</definedName>
    <definedName name="pssssssss" localSheetId="14">#REF!</definedName>
    <definedName name="pssssssss" localSheetId="15">#REF!</definedName>
    <definedName name="pssssssss">#REF!</definedName>
    <definedName name="R_" localSheetId="23">#REF!</definedName>
    <definedName name="R_" localSheetId="24">#REF!</definedName>
    <definedName name="R_" localSheetId="25">#REF!</definedName>
    <definedName name="R_" localSheetId="26">#REF!</definedName>
    <definedName name="R_" localSheetId="21">#REF!</definedName>
    <definedName name="R_" localSheetId="14">#REF!</definedName>
    <definedName name="R_" localSheetId="15">#REF!</definedName>
    <definedName name="R_">#REF!</definedName>
    <definedName name="Reimbursement">"Επιστροφή εξόδων"</definedName>
    <definedName name="rmd">#REF!</definedName>
    <definedName name="rperiod">#REF!</definedName>
    <definedName name="se">#REF!</definedName>
    <definedName name="sep" localSheetId="23">'[5]pilot r'!#REF!</definedName>
    <definedName name="sep" localSheetId="24">'[5]pilot r'!#REF!</definedName>
    <definedName name="sep" localSheetId="25">'[5]pilot r'!#REF!</definedName>
    <definedName name="sep" localSheetId="26">'[5]pilot r'!#REF!</definedName>
    <definedName name="sep" localSheetId="21">'[5]pilot r'!#REF!</definedName>
    <definedName name="sep" localSheetId="14">'[5]pilot r'!#REF!</definedName>
    <definedName name="sep" localSheetId="15">'[5]pilot r'!#REF!</definedName>
    <definedName name="sep">'[5]pilot r'!#REF!</definedName>
    <definedName name="sq">'[5]pilot r'!$C$5</definedName>
    <definedName name="sqe">'[2]pilot r'!$C$67</definedName>
    <definedName name="t">'[3]ΔΙΑΝΟΜΗ ΚΕΡΔΩΝ'!$A$3</definedName>
    <definedName name="Term_in_years">#REF!</definedName>
    <definedName name="ΑΜ1">'[2]ΑΜΟΙΒΕΣ - ΜΟΝΙΜΟΙ'!$F$34</definedName>
    <definedName name="ΑΜ2">'[2]ΑΜΟΙΒΕΣ - ΕΠΟΧΙΑΚΟΙ - 8 ΜΗΝ'!$F$34</definedName>
    <definedName name="ΑΜ3">'[2]ΑΜΟΙΒΕΣ - ΕΠΟΧΙΑΚΟΙ - 4 ΜΗΝ'!$F$34</definedName>
    <definedName name="ΑΜ4">'[2]ΑΜΟΙΒΕΣ - ΜΑΘΗΤΕΣ ΣΧΟΛΩΝ'!$F$34</definedName>
    <definedName name="ΑΜ5">'[2]ΑΜΟΙΒΕΣ - ΕΠΟΧΙΑΚΟΙ spa'!$F$34</definedName>
    <definedName name="ΑΞΙΑ_ΤΗΣ_ΕΠΙΧΕΙΡΗΣΗΣ__ΜΙΝ" localSheetId="23">#REF!</definedName>
    <definedName name="ΑΞΙΑ_ΤΗΣ_ΕΠΙΧΕΙΡΗΣΗΣ__ΜΙΝ" localSheetId="24">#REF!</definedName>
    <definedName name="ΑΞΙΑ_ΤΗΣ_ΕΠΙΧΕΙΡΗΣΗΣ__ΜΙΝ" localSheetId="25">#REF!</definedName>
    <definedName name="ΑΞΙΑ_ΤΗΣ_ΕΠΙΧΕΙΡΗΣΗΣ__ΜΙΝ" localSheetId="26">#REF!</definedName>
    <definedName name="ΑΞΙΑ_ΤΗΣ_ΕΠΙΧΕΙΡΗΣΗΣ__ΜΙΝ" localSheetId="21">#REF!</definedName>
    <definedName name="ΑΞΙΑ_ΤΗΣ_ΕΠΙΧΕΙΡΗΣΗΣ__ΜΙΝ" localSheetId="14">#REF!</definedName>
    <definedName name="ΑΞΙΑ_ΤΗΣ_ΕΠΙΧΕΙΡΗΣΗΣ__ΜΙΝ" localSheetId="15">#REF!</definedName>
    <definedName name="ΑΞΙΑ_ΤΗΣ_ΕΠΙΧΕΙΡΗΣΗΣ__ΜΙΝ">#REF!</definedName>
    <definedName name="ΑΠΑ1">'[7]ΛΜΟΣ ΕΚΜΕΤΑΛΛΕΥΣΗΣ'!$C$34</definedName>
    <definedName name="ΑΠΑ2">'[7]ΛΜΟΣ ΕΚΜΕΤΑΛΛΕΥΣΗΣ'!$D$34</definedName>
    <definedName name="ΑΠΑ3">'[7]ΛΜΟΣ ΕΚΜΕΤΑΛΛΕΥΣΗΣ'!$E$34</definedName>
    <definedName name="ΑΠΑ4">'[7]ΛΜΟΣ ΕΚΜΕΤΑΛΛΕΥΣΗΣ'!$F$34</definedName>
    <definedName name="ΑΠΑ5">'[7]ΛΜΟΣ ΕΚΜΕΤΑΛΛΕΥΣΗΣ'!$G$34</definedName>
    <definedName name="ΑΠΟΣΒ">'[2]ΑΠΟΣΒΕΣ'!$F$18</definedName>
    <definedName name="ΑΠΦ1">'[5]ΛΜΟΣ ΕΚΜΕΤΑΛΛΕΥΣΗΣ'!$C$38</definedName>
    <definedName name="ΑΠΦ2">'[7]ΛΜΟΣ ΕΚΜΕΤΑΛΛΕΥΣΗΣ'!$D$38</definedName>
    <definedName name="ΑΠΦ3">'[5]ΛΜΟΣ ΕΚΜΕΤΑΛΛΕΥΣΗΣ'!$E$38</definedName>
    <definedName name="ΑΠΦ4">'[5]ΛΜΟΣ ΕΚΜΕΤΑΛΛΕΥΣΗΣ'!$F$38</definedName>
    <definedName name="ΑΠΦ5">'[5]ΛΜΟΣ ΕΚΜΕΤΑΛΛΕΥΣΗΣ'!$G$38</definedName>
    <definedName name="δ">#REF!</definedName>
    <definedName name="ΔΑ">'[3]σελ 1,2,3,4,5,6,7,9,10,11'!$L$431</definedName>
    <definedName name="δδδδδ" localSheetId="23">#REF!</definedName>
    <definedName name="δδδδδ" localSheetId="24">#REF!</definedName>
    <definedName name="δδδδδ" localSheetId="25">#REF!</definedName>
    <definedName name="δδδδδ" localSheetId="26">#REF!</definedName>
    <definedName name="δδδδδ" localSheetId="21">#REF!</definedName>
    <definedName name="δδδδδ" localSheetId="14">#REF!</definedName>
    <definedName name="δδδδδ" localSheetId="15">#REF!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3">'[4]Sheet1'!#REF!</definedName>
    <definedName name="Δρχ" localSheetId="24">'[4]Sheet1'!#REF!</definedName>
    <definedName name="Δρχ" localSheetId="25">'[4]Sheet1'!#REF!</definedName>
    <definedName name="Δρχ" localSheetId="26">'[4]Sheet1'!#REF!</definedName>
    <definedName name="Δρχ" localSheetId="21">'[4]Sheet1'!#REF!</definedName>
    <definedName name="Δρχ" localSheetId="14">'[4]Sheet1'!#REF!</definedName>
    <definedName name="Δρχ" localSheetId="15">'[4]Sheet1'!#REF!</definedName>
    <definedName name="Δρχ">'[4]Sheet1'!#REF!</definedName>
    <definedName name="ΕΠ">'[3]σελ 1,2,3,4,5,6,7,9,10,11'!$L$440</definedName>
    <definedName name="ΕΠΙΤΟΚΙΟ_ΠΡΟΕΞΟΦΛΗΣΗΣ" localSheetId="23">#REF!</definedName>
    <definedName name="ΕΠΙΤΟΚΙΟ_ΠΡΟΕΞΟΦΛΗΣΗΣ" localSheetId="24">#REF!</definedName>
    <definedName name="ΕΠΙΤΟΚΙΟ_ΠΡΟΕΞΟΦΛΗΣΗΣ" localSheetId="25">#REF!</definedName>
    <definedName name="ΕΠΙΤΟΚΙΟ_ΠΡΟΕΞΟΦΛΗΣΗΣ" localSheetId="26">#REF!</definedName>
    <definedName name="ΕΠΙΤΟΚΙΟ_ΠΡΟΕΞΟΦΛΗΣΗΣ" localSheetId="21">#REF!</definedName>
    <definedName name="ΕΠΙΤΟΚΙΟ_ΠΡΟΕΞΟΦΛΗΣΗΣ" localSheetId="14">#REF!</definedName>
    <definedName name="ΕΠΙΤΟΚΙΟ_ΠΡΟΕΞΟΦΛΗΣΗΣ" localSheetId="15">#REF!</definedName>
    <definedName name="ΕΠΙΤΟΚΙΟ_ΠΡΟΕΞΟΦΛΗΣΗΣ">#REF!</definedName>
    <definedName name="εσσ1">#REF!</definedName>
    <definedName name="εσσ2">#REF!</definedName>
    <definedName name="εσσ3">#REF!</definedName>
    <definedName name="εσσ4">#REF!</definedName>
    <definedName name="εσσ5">#REF!</definedName>
    <definedName name="ΕΤΗΣΙΑ_ΔΑΠΑΝΗ">#REF!</definedName>
    <definedName name="ΗΜ1">#REF!</definedName>
    <definedName name="ΗΜ2">#REF!</definedName>
    <definedName name="ΗΜ3">#REF!</definedName>
    <definedName name="ΗΜ4">#REF!</definedName>
    <definedName name="ΗΜ5">#REF!</definedName>
    <definedName name="ΙΣ">'[3]σελ 1,2,3,4,5,6,7,9,10,11'!$L$413</definedName>
    <definedName name="Κ1">'[2]ΣΥΝΟΛΙΚΟΣ ΠΙΝΑΚΑΣ ΕΣΟΔΩΝ'!$C$18</definedName>
    <definedName name="Κ2">'[2]ΣΥΝΟΛΙΚΟΣ ΠΙΝΑΚΑΣ ΕΣΟΔΩΝ'!$D$18</definedName>
    <definedName name="Κ3">'[2]ΣΥΝΟΛΙΚΟΣ ΠΙΝΑΚΑΣ ΕΣΟΔΩΝ'!$E$18</definedName>
    <definedName name="Κ4">'[2]ΣΥΝΟΛΙΚΟΣ ΠΙΝΑΚΑΣ ΕΣΟΔΩΝ'!$F$18</definedName>
    <definedName name="Κ5">'[2]ΣΥΝΟΛΙΚΟΣ ΠΙΝΑΚΑΣ ΕΣΟΔΩΝ'!$G$18</definedName>
    <definedName name="ΚΑ1">'[7]ΛΜΟΣ ΕΚΜΕΤΑΛΛΕΥΣΗΣ'!$C$42</definedName>
    <definedName name="ΚΑ2">'[7]ΛΜΟΣ ΕΚΜΕΤΑΛΛΕΥΣΗΣ'!$D$42</definedName>
    <definedName name="ΚΑ3">'[7]ΛΜΟΣ ΕΚΜΕΤΑΛΛΕΥΣΗΣ'!$E$42</definedName>
    <definedName name="ΚΑ4">'[7]ΛΜΟΣ ΕΚΜΕΤΑΛΛΕΥΣΗΣ'!$F$42</definedName>
    <definedName name="ΚΑ5">'[7]ΛΜΟΣ ΕΚΜΕΤΑΛΛΕΥΣΗΣ'!$G$42</definedName>
    <definedName name="ΚΛ">'[5]ΕΣΟΔΑ ΔΙΑΝΥΚΤ'!$AE$9</definedName>
    <definedName name="κν1">#REF!</definedName>
    <definedName name="κν2">#REF!</definedName>
    <definedName name="κν3">#REF!</definedName>
    <definedName name="κν4">#REF!</definedName>
    <definedName name="κν5">#REF!</definedName>
    <definedName name="ΚΥΛ1">'[2]ΕΣΟΔ ΕΣΤΙΑΣΗΣ'!$F$63</definedName>
    <definedName name="ΚΥΛ2">'[2]ΕΣΟΔ ΕΣΤΙΑΣΗΣ'!$I$63</definedName>
    <definedName name="ΚΥΛ3">'[2]ΕΣΟΔ ΕΣΤΙΑΣΗΣ'!$L$63</definedName>
    <definedName name="ΚΥΛ4">'[2]ΕΣΟΔ ΕΣΤΙΑΣΗΣ'!$O$63</definedName>
    <definedName name="ΚΥΛ5">'[2]ΕΣΟΔ ΕΣΤΙΑΣΗΣ'!$R$63</definedName>
    <definedName name="με1">'[3]ΓΕΝ ΠΙΝΑΚΑΣ ΑΜΟΙΒΩΝ'!$G$120</definedName>
    <definedName name="με2">'[3]ΓΕΝ ΠΙΝΑΚΑΣ ΑΜΟΙΒΩΝ'!$G$121</definedName>
    <definedName name="με3">'[3]ΓΕΝ ΠΙΝΑΚΑΣ ΑΜΟΙΒΩΝ'!$G$122</definedName>
    <definedName name="με4">'[3]ΓΕΝ ΠΙΝΑΚΑΣ ΑΜΟΙΒΩΝ'!$G$123</definedName>
    <definedName name="με5">'[3]ΓΕΝ ΠΙΝΑΚΑΣ ΑΜΟΙΒΩΝ'!$G$124</definedName>
    <definedName name="μερισμ">#REF!</definedName>
    <definedName name="ΜΕΣΗ_ΤΙΜΗ_ΑΞΙΑΣ_ΕΠΙΧΕΙΡΗΣΗΣ" localSheetId="23">#REF!</definedName>
    <definedName name="ΜΕΣΗ_ΤΙΜΗ_ΑΞΙΑΣ_ΕΠΙΧΕΙΡΗΣΗΣ" localSheetId="24">#REF!</definedName>
    <definedName name="ΜΕΣΗ_ΤΙΜΗ_ΑΞΙΑΣ_ΕΠΙΧΕΙΡΗΣΗΣ" localSheetId="25">#REF!</definedName>
    <definedName name="ΜΕΣΗ_ΤΙΜΗ_ΑΞΙΑΣ_ΕΠΙΧΕΙΡΗΣΗΣ" localSheetId="26">#REF!</definedName>
    <definedName name="ΜΕΣΗ_ΤΙΜΗ_ΑΞΙΑΣ_ΕΠΙΧΕΙΡΗΣΗΣ" localSheetId="21">#REF!</definedName>
    <definedName name="ΜΕΣΗ_ΤΙΜΗ_ΑΞΙΑΣ_ΕΠΙΧΕΙΡΗΣΗΣ" localSheetId="14">#REF!</definedName>
    <definedName name="ΜΕΣΗ_ΤΙΜΗ_ΑΞΙΑΣ_ΕΠΙΧΕΙΡΗΣΗΣ" localSheetId="15">#REF!</definedName>
    <definedName name="ΜΕΣΗ_ΤΙΜΗ_ΑΞΙΑΣ_ΕΠΙΧΕΙΡΗΣΗΣ">#REF!</definedName>
    <definedName name="μισθ1">'[2]ΓΕΝ ΠΙΝΑΚΑΣ ΑΜΟΙΒΩΝ'!$C$106</definedName>
    <definedName name="μισθ2">'[2]ΓΕΝ ΠΙΝΑΚΑΣ ΑΜΟΙΒΩΝ'!$C$107</definedName>
    <definedName name="μισθ3">'[2]ΓΕΝ ΠΙΝΑΚΑΣ ΑΜΟΙΒΩΝ'!$C$108</definedName>
    <definedName name="μισθ4">'[2]ΓΕΝ ΠΙΝΑΚΑΣ ΑΜΟΙΒΩΝ'!$C$109</definedName>
    <definedName name="μισθ5">'[2]ΓΕΝ ΠΙΝΑΚΑΣ ΑΜΟΙΒΩΝ'!$C$110</definedName>
    <definedName name="μρ">#REF!</definedName>
    <definedName name="π">#REF!</definedName>
    <definedName name="ΠΔ">'[3]σελ 1,2,3,4,5,6,7,9,10,11'!$M$429</definedName>
    <definedName name="ΠΕ">'[3]σελ 1,2,3,4,5,6,7,9,10,11'!$M$438</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'[3]ΑΛΛΕΣ ΠΗΓΕΣ spa'!$Q$68</definedName>
    <definedName name="σπα2">'[3]ΑΛΛΕΣ ΠΗΓΕΣ spa'!$Q$69</definedName>
    <definedName name="σπα3">'[3]ΑΛΛΕΣ ΠΗΓΕΣ spa'!$Q$70</definedName>
    <definedName name="σπα4">'[3]ΑΛΛΕΣ ΠΗΓΕΣ spa'!$Q$71</definedName>
    <definedName name="σπα5">'[3]ΑΛΛΕΣ ΠΗΓΕΣ spa'!$Q$72</definedName>
    <definedName name="σππ1">'[3]ΑΛΛΕΣ ΠΗΓΕΣ spa'!$Q$89</definedName>
    <definedName name="σππ2">'[3]ΑΛΛΕΣ ΠΗΓΕΣ spa'!$Q$90</definedName>
    <definedName name="σππ3">'[3]ΑΛΛΕΣ ΠΗΓΕΣ spa'!$Q$91</definedName>
    <definedName name="σππ4">'[3]ΑΛΛΕΣ ΠΗΓΕΣ spa'!$Q$92</definedName>
    <definedName name="σππ5">'[3]ΑΛΛΕΣ ΠΗΓΕΣ spa'!$Q$93</definedName>
    <definedName name="ΣΣΠ1" localSheetId="23">'[6]ΑΛΛΕΣ ΠΗΓΕΣ spa'!#REF!</definedName>
    <definedName name="ΣΣΠ1" localSheetId="24">'[6]ΑΛΛΕΣ ΠΗΓΕΣ spa'!#REF!</definedName>
    <definedName name="ΣΣΠ1" localSheetId="25">'[6]ΑΛΛΕΣ ΠΗΓΕΣ spa'!#REF!</definedName>
    <definedName name="ΣΣΠ1" localSheetId="26">'[6]ΑΛΛΕΣ ΠΗΓΕΣ spa'!#REF!</definedName>
    <definedName name="ΣΣΠ1" localSheetId="21">'[6]ΑΛΛΕΣ ΠΗΓΕΣ spa'!#REF!</definedName>
    <definedName name="ΣΣΠ1" localSheetId="14">'[6]ΑΛΛΕΣ ΠΗΓΕΣ spa'!#REF!</definedName>
    <definedName name="ΣΣΠ1" localSheetId="15">'[6]ΑΛΛΕΣ ΠΗΓΕΣ spa'!#REF!</definedName>
    <definedName name="ΣΣΠ1">'[6]ΑΛΛΕΣ ΠΗΓΕΣ spa'!#REF!</definedName>
    <definedName name="ΣΣΠ10" localSheetId="23">'[6]ΑΛΛΕΣ ΠΗΓΕΣ spa'!#REF!</definedName>
    <definedName name="ΣΣΠ10" localSheetId="24">'[6]ΑΛΛΕΣ ΠΗΓΕΣ spa'!#REF!</definedName>
    <definedName name="ΣΣΠ10" localSheetId="25">'[6]ΑΛΛΕΣ ΠΗΓΕΣ spa'!#REF!</definedName>
    <definedName name="ΣΣΠ10" localSheetId="26">'[6]ΑΛΛΕΣ ΠΗΓΕΣ spa'!#REF!</definedName>
    <definedName name="ΣΣΠ10" localSheetId="21">'[6]ΑΛΛΕΣ ΠΗΓΕΣ spa'!#REF!</definedName>
    <definedName name="ΣΣΠ10" localSheetId="14">'[6]ΑΛΛΕΣ ΠΗΓΕΣ spa'!#REF!</definedName>
    <definedName name="ΣΣΠ10" localSheetId="15">'[6]ΑΛΛΕΣ ΠΗΓΕΣ spa'!#REF!</definedName>
    <definedName name="ΣΣΠ10">'[6]ΑΛΛΕΣ ΠΗΓΕΣ spa'!#REF!</definedName>
    <definedName name="ΣΣΠ11" localSheetId="23">'[6]ΑΛΛΕΣ ΠΗΓΕΣ spa'!#REF!</definedName>
    <definedName name="ΣΣΠ11" localSheetId="24">'[6]ΑΛΛΕΣ ΠΗΓΕΣ spa'!#REF!</definedName>
    <definedName name="ΣΣΠ11" localSheetId="25">'[6]ΑΛΛΕΣ ΠΗΓΕΣ spa'!#REF!</definedName>
    <definedName name="ΣΣΠ11" localSheetId="26">'[6]ΑΛΛΕΣ ΠΗΓΕΣ spa'!#REF!</definedName>
    <definedName name="ΣΣΠ11" localSheetId="21">'[6]ΑΛΛΕΣ ΠΗΓΕΣ spa'!#REF!</definedName>
    <definedName name="ΣΣΠ11" localSheetId="14">'[6]ΑΛΛΕΣ ΠΗΓΕΣ spa'!#REF!</definedName>
    <definedName name="ΣΣΠ11" localSheetId="15">'[6]ΑΛΛΕΣ ΠΗΓΕΣ spa'!#REF!</definedName>
    <definedName name="ΣΣΠ11">'[6]ΑΛΛΕΣ ΠΗΓΕΣ spa'!#REF!</definedName>
    <definedName name="ΣΣΠ12" localSheetId="23">'[6]ΑΛΛΕΣ ΠΗΓΕΣ spa'!#REF!</definedName>
    <definedName name="ΣΣΠ12" localSheetId="24">'[6]ΑΛΛΕΣ ΠΗΓΕΣ spa'!#REF!</definedName>
    <definedName name="ΣΣΠ12" localSheetId="25">'[6]ΑΛΛΕΣ ΠΗΓΕΣ spa'!#REF!</definedName>
    <definedName name="ΣΣΠ12" localSheetId="26">'[6]ΑΛΛΕΣ ΠΗΓΕΣ spa'!#REF!</definedName>
    <definedName name="ΣΣΠ12" localSheetId="21">'[6]ΑΛΛΕΣ ΠΗΓΕΣ spa'!#REF!</definedName>
    <definedName name="ΣΣΠ12" localSheetId="14">'[6]ΑΛΛΕΣ ΠΗΓΕΣ spa'!#REF!</definedName>
    <definedName name="ΣΣΠ12" localSheetId="15">'[6]ΑΛΛΕΣ ΠΗΓΕΣ spa'!#REF!</definedName>
    <definedName name="ΣΣΠ12">'[6]ΑΛΛΕΣ ΠΗΓΕΣ spa'!#REF!</definedName>
    <definedName name="ΣΣΠ2" localSheetId="23">'[6]ΑΛΛΕΣ ΠΗΓΕΣ spa'!#REF!</definedName>
    <definedName name="ΣΣΠ2" localSheetId="24">'[6]ΑΛΛΕΣ ΠΗΓΕΣ spa'!#REF!</definedName>
    <definedName name="ΣΣΠ2" localSheetId="25">'[6]ΑΛΛΕΣ ΠΗΓΕΣ spa'!#REF!</definedName>
    <definedName name="ΣΣΠ2" localSheetId="26">'[6]ΑΛΛΕΣ ΠΗΓΕΣ spa'!#REF!</definedName>
    <definedName name="ΣΣΠ2" localSheetId="21">'[6]ΑΛΛΕΣ ΠΗΓΕΣ spa'!#REF!</definedName>
    <definedName name="ΣΣΠ2" localSheetId="14">'[6]ΑΛΛΕΣ ΠΗΓΕΣ spa'!#REF!</definedName>
    <definedName name="ΣΣΠ2" localSheetId="15">'[6]ΑΛΛΕΣ ΠΗΓΕΣ spa'!#REF!</definedName>
    <definedName name="ΣΣΠ2">'[6]ΑΛΛΕΣ ΠΗΓΕΣ spa'!#REF!</definedName>
    <definedName name="ΣΣΠ3" localSheetId="23">'[6]ΑΛΛΕΣ ΠΗΓΕΣ spa'!#REF!</definedName>
    <definedName name="ΣΣΠ3" localSheetId="24">'[6]ΑΛΛΕΣ ΠΗΓΕΣ spa'!#REF!</definedName>
    <definedName name="ΣΣΠ3" localSheetId="25">'[6]ΑΛΛΕΣ ΠΗΓΕΣ spa'!#REF!</definedName>
    <definedName name="ΣΣΠ3" localSheetId="26">'[6]ΑΛΛΕΣ ΠΗΓΕΣ spa'!#REF!</definedName>
    <definedName name="ΣΣΠ3" localSheetId="21">'[6]ΑΛΛΕΣ ΠΗΓΕΣ spa'!#REF!</definedName>
    <definedName name="ΣΣΠ3" localSheetId="14">'[6]ΑΛΛΕΣ ΠΗΓΕΣ spa'!#REF!</definedName>
    <definedName name="ΣΣΠ3" localSheetId="15">'[6]ΑΛΛΕΣ ΠΗΓΕΣ spa'!#REF!</definedName>
    <definedName name="ΣΣΠ3">'[6]ΑΛΛΕΣ ΠΗΓΕΣ spa'!#REF!</definedName>
    <definedName name="ΣΣΠ4" localSheetId="23">'[6]ΑΛΛΕΣ ΠΗΓΕΣ spa'!#REF!</definedName>
    <definedName name="ΣΣΠ4" localSheetId="24">'[6]ΑΛΛΕΣ ΠΗΓΕΣ spa'!#REF!</definedName>
    <definedName name="ΣΣΠ4" localSheetId="25">'[6]ΑΛΛΕΣ ΠΗΓΕΣ spa'!#REF!</definedName>
    <definedName name="ΣΣΠ4" localSheetId="26">'[6]ΑΛΛΕΣ ΠΗΓΕΣ spa'!#REF!</definedName>
    <definedName name="ΣΣΠ4" localSheetId="21">'[6]ΑΛΛΕΣ ΠΗΓΕΣ spa'!#REF!</definedName>
    <definedName name="ΣΣΠ4" localSheetId="14">'[6]ΑΛΛΕΣ ΠΗΓΕΣ spa'!#REF!</definedName>
    <definedName name="ΣΣΠ4" localSheetId="15">'[6]ΑΛΛΕΣ ΠΗΓΕΣ spa'!#REF!</definedName>
    <definedName name="ΣΣΠ4">'[6]ΑΛΛΕΣ ΠΗΓΕΣ spa'!#REF!</definedName>
    <definedName name="ΣΣΠ5" localSheetId="23">'[6]ΑΛΛΕΣ ΠΗΓΕΣ spa'!#REF!</definedName>
    <definedName name="ΣΣΠ5" localSheetId="24">'[6]ΑΛΛΕΣ ΠΗΓΕΣ spa'!#REF!</definedName>
    <definedName name="ΣΣΠ5" localSheetId="25">'[6]ΑΛΛΕΣ ΠΗΓΕΣ spa'!#REF!</definedName>
    <definedName name="ΣΣΠ5" localSheetId="26">'[6]ΑΛΛΕΣ ΠΗΓΕΣ spa'!#REF!</definedName>
    <definedName name="ΣΣΠ5" localSheetId="21">'[6]ΑΛΛΕΣ ΠΗΓΕΣ spa'!#REF!</definedName>
    <definedName name="ΣΣΠ5" localSheetId="14">'[6]ΑΛΛΕΣ ΠΗΓΕΣ spa'!#REF!</definedName>
    <definedName name="ΣΣΠ5" localSheetId="15">'[6]ΑΛΛΕΣ ΠΗΓΕΣ spa'!#REF!</definedName>
    <definedName name="ΣΣΠ5">'[6]ΑΛΛΕΣ ΠΗΓΕΣ spa'!#REF!</definedName>
    <definedName name="ΣΣΠ6" localSheetId="23">'[6]ΑΛΛΕΣ ΠΗΓΕΣ spa'!#REF!</definedName>
    <definedName name="ΣΣΠ6" localSheetId="24">'[6]ΑΛΛΕΣ ΠΗΓΕΣ spa'!#REF!</definedName>
    <definedName name="ΣΣΠ6" localSheetId="25">'[6]ΑΛΛΕΣ ΠΗΓΕΣ spa'!#REF!</definedName>
    <definedName name="ΣΣΠ6" localSheetId="26">'[6]ΑΛΛΕΣ ΠΗΓΕΣ spa'!#REF!</definedName>
    <definedName name="ΣΣΠ6" localSheetId="21">'[6]ΑΛΛΕΣ ΠΗΓΕΣ spa'!#REF!</definedName>
    <definedName name="ΣΣΠ6" localSheetId="14">'[6]ΑΛΛΕΣ ΠΗΓΕΣ spa'!#REF!</definedName>
    <definedName name="ΣΣΠ6" localSheetId="15">'[6]ΑΛΛΕΣ ΠΗΓΕΣ spa'!#REF!</definedName>
    <definedName name="ΣΣΠ6">'[6]ΑΛΛΕΣ ΠΗΓΕΣ spa'!#REF!</definedName>
    <definedName name="ΣΣΠ7" localSheetId="23">'[6]ΑΛΛΕΣ ΠΗΓΕΣ spa'!#REF!</definedName>
    <definedName name="ΣΣΠ7" localSheetId="24">'[6]ΑΛΛΕΣ ΠΗΓΕΣ spa'!#REF!</definedName>
    <definedName name="ΣΣΠ7" localSheetId="25">'[6]ΑΛΛΕΣ ΠΗΓΕΣ spa'!#REF!</definedName>
    <definedName name="ΣΣΠ7" localSheetId="26">'[6]ΑΛΛΕΣ ΠΗΓΕΣ spa'!#REF!</definedName>
    <definedName name="ΣΣΠ7" localSheetId="21">'[6]ΑΛΛΕΣ ΠΗΓΕΣ spa'!#REF!</definedName>
    <definedName name="ΣΣΠ7" localSheetId="14">'[6]ΑΛΛΕΣ ΠΗΓΕΣ spa'!#REF!</definedName>
    <definedName name="ΣΣΠ7" localSheetId="15">'[6]ΑΛΛΕΣ ΠΗΓΕΣ spa'!#REF!</definedName>
    <definedName name="ΣΣΠ7">'[6]ΑΛΛΕΣ ΠΗΓΕΣ spa'!#REF!</definedName>
    <definedName name="ΣΣΠ8" localSheetId="23">'[6]ΑΛΛΕΣ ΠΗΓΕΣ spa'!#REF!</definedName>
    <definedName name="ΣΣΠ8" localSheetId="24">'[6]ΑΛΛΕΣ ΠΗΓΕΣ spa'!#REF!</definedName>
    <definedName name="ΣΣΠ8" localSheetId="25">'[6]ΑΛΛΕΣ ΠΗΓΕΣ spa'!#REF!</definedName>
    <definedName name="ΣΣΠ8" localSheetId="26">'[6]ΑΛΛΕΣ ΠΗΓΕΣ spa'!#REF!</definedName>
    <definedName name="ΣΣΠ8" localSheetId="21">'[6]ΑΛΛΕΣ ΠΗΓΕΣ spa'!#REF!</definedName>
    <definedName name="ΣΣΠ8" localSheetId="14">'[6]ΑΛΛΕΣ ΠΗΓΕΣ spa'!#REF!</definedName>
    <definedName name="ΣΣΠ8" localSheetId="15">'[6]ΑΛΛΕΣ ΠΗΓΕΣ spa'!#REF!</definedName>
    <definedName name="ΣΣΠ8">'[6]ΑΛΛΕΣ ΠΗΓΕΣ spa'!#REF!</definedName>
    <definedName name="ΣΣΠ9" localSheetId="23">'[6]ΑΛΛΕΣ ΠΗΓΕΣ spa'!#REF!</definedName>
    <definedName name="ΣΣΠ9" localSheetId="24">'[6]ΑΛΛΕΣ ΠΗΓΕΣ spa'!#REF!</definedName>
    <definedName name="ΣΣΠ9" localSheetId="25">'[6]ΑΛΛΕΣ ΠΗΓΕΣ spa'!#REF!</definedName>
    <definedName name="ΣΣΠ9" localSheetId="26">'[6]ΑΛΛΕΣ ΠΗΓΕΣ spa'!#REF!</definedName>
    <definedName name="ΣΣΠ9" localSheetId="21">'[6]ΑΛΛΕΣ ΠΗΓΕΣ spa'!#REF!</definedName>
    <definedName name="ΣΣΠ9" localSheetId="14">'[6]ΑΛΛΕΣ ΠΗΓΕΣ spa'!#REF!</definedName>
    <definedName name="ΣΣΠ9" localSheetId="15">'[6]ΑΛΛΕΣ ΠΗΓΕΣ spa'!#REF!</definedName>
    <definedName name="ΣΣΠ9">'[6]ΑΛΛΕΣ ΠΗΓΕΣ spa'!#REF!</definedName>
    <definedName name="στοχσυν1">'[6]ΠΛΗΡΟΤΗΤ- ΔΥΝΑΜ - ΣΥΝΕΔΡ'!$B$92</definedName>
    <definedName name="στοχσυν2">'[6]ΠΛΗΡΟΤΗΤ- ΔΥΝΑΜ - ΣΥΝΕΔΡ'!$C$92</definedName>
    <definedName name="στοχσυν3">'[6]ΠΛΗΡΟΤΗΤ- ΔΥΝΑΜ - ΣΥΝΕΔΡ'!$D$92</definedName>
    <definedName name="στοχσυν4">'[6]ΠΛΗΡΟΤΗΤ- ΔΥΝΑΜ - ΣΥΝΕΔΡ'!$E$92</definedName>
    <definedName name="στοχσυν5">'[6]ΠΛΗΡΟΤΗΤ- ΔΥΝΑΜ - ΣΥΝΕΔΡ'!$F$92</definedName>
    <definedName name="συ">'[2]σελ.8 '!$L$25</definedName>
    <definedName name="συνεργ">'[2]σελ 1,2,3,4,5,6,7,9,10,11'!$L$304</definedName>
    <definedName name="συνμην">'[2]σελ 1,2,3,4,5,6,7,9,10,11'!$O$304</definedName>
    <definedName name="τ">'[2]ΔΙΑΝΟΜΗ ΚΕΡΔΩΝ'!$A$3</definedName>
    <definedName name="τ1">'[2]δανειο'!$H$75</definedName>
    <definedName name="τ2">'[2]δανειο'!$H$76</definedName>
    <definedName name="τ3">'[2]δανειο'!$H$77</definedName>
    <definedName name="τ4">'[2]δανειο'!$H$78</definedName>
    <definedName name="τ5">'[2]δανειο'!$H$79</definedName>
    <definedName name="τακτ">#REF!</definedName>
    <definedName name="τοκακεπ1">'[2]ΚΕΦ ΚΙΝ'!$B$24</definedName>
    <definedName name="τοκακεπ2">'[2]ΚΕΦ ΚΙΝ'!$B$25</definedName>
    <definedName name="τοκακεπ3">'[2]ΚΕΦ ΚΙΝ'!$B$26</definedName>
    <definedName name="ΤΠΧ">'[2]δανειο'!$E$17</definedName>
    <definedName name="φγ">'[3]ΣΥΝΟΛΙΚΟΣ ΠΙΝΑΚΑΣ ΕΣΟΔΩΝ'!$G$18</definedName>
    <definedName name="φδση">'[3]ΣΥΝΟΛΙΚΟΣ ΠΙΝΑΚΑΣ ΕΣΟΔΩΝ'!$F$18</definedName>
    <definedName name="φορ">#REF!</definedName>
  </definedNames>
  <calcPr fullCalcOnLoad="1"/>
</workbook>
</file>

<file path=xl/comments12.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<sst xmlns="http://schemas.openxmlformats.org/spreadsheetml/2006/main" count="1201" uniqueCount="441">
  <si>
    <t>ΧΩΡΙΣ ΤΗΝ ΕΠΕΝΔΥΣΗ</t>
  </si>
  <si>
    <t>Τα απολογιστικά στοιχεία της υφιστάμενης δραστηριότητας του φορέα παρουσιάζονται για τα 3 τελευταία έτη πριν την υποβολή της αίτησης.</t>
  </si>
  <si>
    <t>Ημερομίσθια προσωπικού παραγωγής με το σύνολο των επιβαρύνσεών τους</t>
  </si>
  <si>
    <t>Μισθοί υπαλλήλων παραγωγής με το  σύνολο των επιβαρύνσεών τους</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</si>
  <si>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</si>
  <si>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</si>
  <si>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</si>
  <si>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</si>
  <si>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</si>
  <si>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Εργασίες απο τρίτους (facon) που συνδέονται με το επενδυτικό σχέδιο</t>
  </si>
  <si>
    <t>Εργασίες απο τρίτους (facon) που δεν  συνδέονται με το επενδυτικό σχέδιο</t>
  </si>
  <si>
    <t>Α. ΣΥΝΟΛΟ ΕΝΕΡΓΕΙΑΣ</t>
  </si>
  <si>
    <t>Α. ΚΑΤΑΝΑΛΩΣΗ ΕΝΕΡΓΕΙΑΣ ΓΙΑ ΤΑ ΠΡΟΙΟΝΤΑ Η ΥΠΗΡΕΣΙΕΣ ΠΟΥ ΣΥΝΔΕΟΝΤΑΙ ΜΕ ΤΟ ΕΠΕΝΔΥΤΙΚΟ ΣΧΕΔΙΟ</t>
  </si>
  <si>
    <t>Β. ΚΑΤΑΝΑΛΩΣΗ ΕΝΕΡΓΕΙΑΣ ΓΙΑ ΤΑ ΠΡΟΙΟΝΤΑ Η ΥΠΗΡΕΣΙΕΣ ΠΟΥ ΔΕΝ ΣΥΝΔΕΟΝΤΑΙ ΜΕ ΤΟ ΕΠΕΝΔΥΤΙΚΟ ΣΧΕΔΙΟ</t>
  </si>
  <si>
    <t>Γ. ΚΑΤΑΝΑΛΩΣΗ ΕΝΕΡΓΕΙΑΣ ΣΥΝΟΛΙΚΑ ΜΕΤΑ ΤΗΝ ΕΠΕΝΔΥΣΗ</t>
  </si>
  <si>
    <t>Β. ΣΥΝΟΛΟ ΕΝΕΡΓΕΙΑΣ</t>
  </si>
  <si>
    <t>ΓΕΝΙΚΟ ΣΥΝΟΛΟ ΕΝΕΡΓΕΙΑΣ ΜΕΤΑ ΤΗΝ ΕΠΕΝΔΥΣΗ (Α+Β)</t>
  </si>
  <si>
    <t>Α. ΛΟΙΠΑ ΕΞΟΔΑ ΜΕΤΑ ΤΗΝ ΥΛΟΠΟΙΗΣΗ ΤΟΥ ΕΠΕΝΔΥΤΙΚΟΥ ΣΧΕΔΙΟΥ ΓΙΑ ΠΡΟΙΟΝΤΑ Η ΥΠΗΡΕΣΙΕΣ ΠΟΥ ΣΥΝΔΕΟΝΤΑΙ ΝΕ ΤΗΝ ΕΠΕΝΔΥΣΗ</t>
  </si>
  <si>
    <t>Α. ΜΕΡΙΚΟ ΣΥΝΟΛΟ ΛΟΙΠΩΝ ΕΞΟΔΩΝ ΕΠΕΝΔΥΤΙΚΟΥ ΣΧΕΔΙΟΥ</t>
  </si>
  <si>
    <t>Β. ΣΥΝΟΛΟ ΛΟΙΠΩΝ ΕΞΟΔΩΝ ΕΠΕΝΔΥΤΙΚΟΥ ΣΧΕΔΙΟΥ</t>
  </si>
  <si>
    <t>Γ. ΓΕΝΙΚΟ ΣΥΝΟΛΟ ΛΟΙΠΩΝ ΕΞΟΔΩΝ ΜΕΤΑ ΤΗΝ ΥΛΟΠΟΙΗΣΗ ΤΟΥ ΕΠΕΝΔΥΤΙΚΟΥ (Α+Β)</t>
  </si>
  <si>
    <t>ΓΕΝΙΚΟ ΣΥΝΟΛΟ ΛΟΙΠΩΝ ΕΞΟΔΩΝ ΕΠΕΝΔΥΤΙΚΟΥ ΣΧΕΔΙΟΥ</t>
  </si>
  <si>
    <t>Β. ΛΟΙΠΑ ΕΞΟΔΑ ΜΕΤΑ ΤΗΝ ΥΛΟΠΟΙΗΣΗ ΤΟΥ ΕΠΕΝΔΥΤΙΚΟΥ ΣΧΕΔΙΟΥ ΓΙΑ ΠΡΟΙΟΝΤΑ Η ΥΠΗΡΕΣΙΕΣ ΠΟΥ ΔΕΝ ΣΥΝΔΕΟΝΤΑΙ ΝΕ ΤΗΝ ΕΠΕΝΔΥΣΗ</t>
  </si>
  <si>
    <t>Α. ΠΡΟΙΟΝΤΑ ή ΥΠΗΡΕΣΙΕΣ ΥΦΙΣΤΑΜΕΝΗΣ ΔΡΑΣΤΗΡΙΟΤΗΤΑΣ ΠΟΥ ΣΥΝΔΕΟΝΤΑΙ ΜΕ ΤΗΝ ΕΠΕΝΔΥΣΗ</t>
  </si>
  <si>
    <r>
      <t xml:space="preserve">ΣΥΝΟΛΟ ΠΩΛΗΣΕΩΝ ΥΦΙΣΤΑΜΕΝΗΣ ΔΡΑΣΤΗΡΙΟΤΗΤΑΣ ΠΟΥ ΣΥΝΔΕΟΝΤΑΙ ΜΕ ΤΗΝ ΕΠΕΝΔΥΣΗ
</t>
    </r>
    <r>
      <rPr>
        <sz val="8.5"/>
        <rFont val="Tahoma"/>
        <family val="2"/>
      </rPr>
      <t>(ΠΩΛΗΣΕΙΣ ΕΣΩΤΕΡΙΚΟΥ &amp; ΕΞΩΤΕΡΙΚΟΥ)</t>
    </r>
  </si>
  <si>
    <t>ΠΡΟΙΟΝΤΑ ή ΥΠΗΡΕΣΙΕΣ ΥΦΙΣΤΑΜΕΝΗΣ ΔΡΑΣΤΗΡΙΟΤΗΤΑΣ ΠΟΥ ΔΕΝ ΣΥΝΔΕΟΝΤΑΙ ΜΕ ΤΗΝ ΕΠΕΝΔΥΣΗ</t>
  </si>
  <si>
    <r>
      <t xml:space="preserve">ΣΥΝΟΛΟ ΠΩΛΗΣΕΩΝ ΥΦΙΣΤΑΜΕΝΗΣ ΔΡΑΣΤΗΡΙΟΤΗΤΑΣ ΠΟΥ ΔΕΝ ΣΥΝΔΕΟΝΤΑΙ ΜΕ ΤΗΝ ΕΠΕΝΔΥΣΗ
</t>
    </r>
    <r>
      <rPr>
        <sz val="8.5"/>
        <rFont val="Tahoma"/>
        <family val="2"/>
      </rPr>
      <t>(ΠΩΛΗΣΕΙΣ ΕΣΩΤΕΡΙΚΟΥ &amp; ΕΞΩΤΕΡΙΚΟΥ)</t>
    </r>
  </si>
  <si>
    <t>Α. ΠΟΣΟΤΙΚΕΣ ΑΝΑΛΩΣΕΙΣ ΒΑΣΙΚΩΝ ΠΡΩΤΩΝ ΥΛΩΝ ΠΟΥ ΣΥΝΔΕΟΝΤΑΙ ΜΕ ΤΗΝ ΕΠΕΝΔΥΣΗ</t>
  </si>
  <si>
    <t>ΠΟΣΟΤΙΚΕΣ ΑΝΑΛΩΣΕΙΣ ΒΑΣΙΚΩΝ ΠΡΩΤΩΝ ΥΛΩΝ ΠΟΥ ΔΕΝ ΣΥΝΔΕΟΝΤΑΙ ΜΕ ΤΗΝ ΕΠΕΝΔΥΣΗ</t>
  </si>
  <si>
    <t>ΜΕΡΙΚΟ ΣΥΝΟΛΟ Α</t>
  </si>
  <si>
    <t>ΜΕΡΙΚΟ ΣΥΝΟΛΟ Β</t>
  </si>
  <si>
    <t>Γ. ΣΥΝΟΛΟ ΑΝΑΛΩΣΕΩΝ Α ΥΛΩΝ ΜΕΤΑ ΤΗΝ ΕΠΕΝΔΥΣΗ (Α+Β)</t>
  </si>
  <si>
    <t>Α. ΑΞΙΕΣ ΑΝΑΛΩΣΕΩΝ ΒΑΣΙΚΩΝ ΠΡΩΤΩΝ ΥΛΩΝ ΠΟΥ ΣΥΝΔΕΟΝΤΑΙ ΜΕ ΤΗΝ ΕΠΕΝΔΥΣΗ</t>
  </si>
  <si>
    <t>Β. ΑΞΙΕΣ ΑΝΑΛΩΣΕΩΝ ΒΑΣΙΚΩΝ ΠΡΩΤΩΝ ΥΛΩΝ ΠΟΥ ΔΕΝ ΣΥΝΔΕΟΝΤΑΙ ΜΕ ΤΗΝ ΕΠΕΝΔΥΣΗ</t>
  </si>
  <si>
    <t>Γ. ΣΥΝΟΛΟ ΑΞΙΑΣ Α ΥΛΩΝ ΜΕΤΑ ΤΗΝ ΕΠΕΝΔΥΣΗ (Α+Β)</t>
  </si>
  <si>
    <t>Γ. ΣΥΝΟΛΟ ΑΞΙΑΣ Β ΥΛΩΝ &amp; ΥΛΙΚΩΝ ΣΥΣΚΕΥΑΣΙΑΣ ΜΕΤΑ ΤΗΝ ΕΠΕΝΔΥΣΗ (Α+Β)</t>
  </si>
  <si>
    <t>Β. ΑΞΙΕΣ ΑΝΑΛΩΣΕΩΝ ΒΑΣΙΚΩΝ Β ΥΛΩΝ &amp; ΥΛΙΚΩΝ ΣΥΣΚΕΥΑΣΙΑΣ ΠΟΥ ΔΕΝ ΣΥΝΔΕΟΝΤΑΙ ΜΕ ΤΗΝ ΕΠΕΝΔΥΣΗ</t>
  </si>
  <si>
    <t>Α. ΑΞΙΕΣ ΑΝΑΛΩΣΕΩΝ ΒΑΣΙΚΩΝ Α ΥΛΩΝ &amp; ΥΛΙΚΩΝ ΣΥΣΚΕΥΑΣΙΑΣ  ΠΟΥ ΣΥΝΔΕΟΝΤΑΙ ΜΕ ΤΗΝ ΕΠΕΝΔΥΣΗ</t>
  </si>
  <si>
    <t>Γ. ΣΥΝΟΛΟ ΑΝΑΛΩΣΕΩΝ Β ΥΛΩΝ &amp; ΥΛΙΚΩΝ ΣΥΣΚΕΥΑΣΙΑΣ ΜΕΤΑ ΤΗΝ ΕΠΕΝΔΥΣΗ (Α+Β)</t>
  </si>
  <si>
    <t>ΠΟΣΟΤΙΚΕΣ ΑΝΑΛΩΣΕΙΣ ΒΑΣΙΚΩΝ Β ΥΛΩΝ &amp; ΥΛΙΚΩΝ ΣΥΣΚΕΥΑΣΙΑΣ ΠΟΥ ΔΕΝ ΣΥΝΔΕΟΝΤΑΙ ΜΕ ΤΗΝ ΕΠΕΝΔΥΣΗ</t>
  </si>
  <si>
    <t>Α. ΠΟΣΟΤΙΚΕΣ ΑΝΑΛΩΣΕΙΣ ΒΑΣΙΚΩΝ Β ΥΛΩΝ &amp; ΥΛΙΚΩΝ ΣΥΣΚΕΥΑΣΙΑΣ  ΠΟΥ ΣΥΝΔΕΟΝΤΑΙ ΜΕ ΤΗΝ ΕΠΕΝΔΥΣΗ</t>
  </si>
  <si>
    <t>Γ.  ΓΕΝΙΚΟ ΣΥΝΟΛΟ ΠΩΛΗΣΕΩΝ ΥΦΙΣΤΑΜΕΝΗΣ ΔΡΑΣΤΗΡΙΟΤΗΤΑΣ (Α+Β)</t>
  </si>
  <si>
    <t>Α. ΥΦΙΣΤΑΜΕΝΟΣ Κ.Ε. ΑΠΌ ΠΡΟΙΟΝΤΑ ή ΥΠΗΡΕΣΙΕΣ ΠΟΥ ΣΥΝΔΕΟΝΤΑΙ ΜΕ ΤΟ  ΕΠΕΝΔΥΤΙΚΟ ΣΧΕΔΙΟ</t>
  </si>
  <si>
    <r>
      <t>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</si>
  <si>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ΥΦΙΣΤΑΜΕΝΟΣ Κ.Ε. ΑΠΌ ΠΡΟΙΟΝΤΑ ή ΥΠΗΡΕΣΙΕΣ ΠΟΥ ΔΕΝ ΣΥΝΔΕΟΝΤΑΙ ΜΕ ΤΟ  ΕΠΕΝΔΥΤΙΚΟ ΣΧΕΔΙΟ</t>
  </si>
  <si>
    <r>
      <t>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</si>
  <si>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 ΓΕΝΙΚΟ ΣΥΝΟΛΟ ΥΦΙΣΤΑΜΕΝΟΥ  ΚΥΚΛΟΥ ΕΡΓΑΣΙΩΝ  (Α+Β)</t>
  </si>
  <si>
    <t>ΓΕΝΙΚΟ ΣΥΝΟΛΟ ΥΦΙΣΤΑΜΕΝΟΥ  ΚΥΚΛΟΥ ΕΡΓΑΣΙΩΝ  (Α+Β)</t>
  </si>
  <si>
    <t>ΠΟΣΟΣΤΟ</t>
  </si>
  <si>
    <t>Συμβατική</t>
  </si>
  <si>
    <t>Χρηματ. Μίσθωση</t>
  </si>
  <si>
    <t>Σύνολο</t>
  </si>
  <si>
    <t>ΜΕΤΑΦΟΡΙΚΑ ΜΕΣΑ</t>
  </si>
  <si>
    <t>Επιλέξιμο Κόστος</t>
  </si>
  <si>
    <t>Ενισχυόμενο Κόστος</t>
  </si>
  <si>
    <t>1ο ΕΤΟΣ</t>
  </si>
  <si>
    <t>2ο ΕΤΟΣ</t>
  </si>
  <si>
    <t>Ημέρες εργασίας</t>
  </si>
  <si>
    <t>Συνολικές βάρδιες</t>
  </si>
  <si>
    <t>Διάρκεια βάρδιας</t>
  </si>
  <si>
    <t>Συνολικές ώρες λειτουργίας</t>
  </si>
  <si>
    <t>Βαθμός απασχόλησης δυναμικότητας μονάδος (%)</t>
  </si>
  <si>
    <t>3ο ΕΤΟΣ</t>
  </si>
  <si>
    <t>4ο ΕΤΟΣ</t>
  </si>
  <si>
    <t>5ο ΕΤΟΣ</t>
  </si>
  <si>
    <r>
      <t xml:space="preserve">ΥΦΙΣΤΑΜΕΝΗ ΚΑΤΑΣΤΑΣΗ ΛΕΙΤΟΥΡΓΙΑΣ 
</t>
    </r>
    <r>
      <rPr>
        <sz val="8.5"/>
        <color indexed="63"/>
        <rFont val="Tahoma"/>
        <family val="2"/>
      </rPr>
      <t>(πριν την επένδυση)</t>
    </r>
  </si>
  <si>
    <t>6ο ΕΤΟΣ</t>
  </si>
  <si>
    <t>7ο ΕΤΟΣ</t>
  </si>
  <si>
    <t>8ο ΕΤΟΣ</t>
  </si>
  <si>
    <t>9ο ΕΤΟΣ</t>
  </si>
  <si>
    <t>10ο ΕΤΟΣ</t>
  </si>
  <si>
    <t>ΜΟΝΑΔΑ ΜΕΤΡΗΣΗΣ</t>
  </si>
  <si>
    <t>ΗΜΕΡΕΣ</t>
  </si>
  <si>
    <t>ΒΑΡΔΙΕΣ</t>
  </si>
  <si>
    <t>ΩΡΕΣ</t>
  </si>
  <si>
    <t xml:space="preserve">Ονομαστική Ετήσια Παραγωγική Δυναμικότητα </t>
  </si>
  <si>
    <t xml:space="preserve">Ονομαστική Ωριαία Παραγωγική Δυναμικότητα </t>
  </si>
  <si>
    <t xml:space="preserve">Πραγματική Ετήσια Παραγωγική Δυναμικότητα </t>
  </si>
  <si>
    <t>1ο έτος</t>
  </si>
  <si>
    <t>2ο έτος</t>
  </si>
  <si>
    <t>3ο έτος</t>
  </si>
  <si>
    <t>4ο έτος</t>
  </si>
  <si>
    <t>5ο έτος</t>
  </si>
  <si>
    <t>6ο έτος</t>
  </si>
  <si>
    <t>7ο έτος</t>
  </si>
  <si>
    <t>8ο έτος</t>
  </si>
  <si>
    <t>9ο έτος</t>
  </si>
  <si>
    <t>10ο έτος</t>
  </si>
  <si>
    <t xml:space="preserve">ΠΩΛΗΣΕΙΣ ΕΣΩΤΕΡΙΚΟΥ </t>
  </si>
  <si>
    <t>προϊόν α)</t>
  </si>
  <si>
    <t>προϊόν β)</t>
  </si>
  <si>
    <t>προϊόν γ)</t>
  </si>
  <si>
    <t>ΠΩΛΗΣΕΙΣ ΕΞΩΤΕΡΙΚΟΥ</t>
  </si>
  <si>
    <t>ΤΙΜΗ ΠΩΛΗΣΗΣ ΑΝΑ ΜΟΝΑΔΑ (€)</t>
  </si>
  <si>
    <t>α' ύλη α)</t>
  </si>
  <si>
    <t>α' ύλη β)</t>
  </si>
  <si>
    <t>α' ύλη γ)</t>
  </si>
  <si>
    <t>ΤΙΜΗ ΜΟΝΑΔΑΣ (€)</t>
  </si>
  <si>
    <t>Β' ύλη α)</t>
  </si>
  <si>
    <t>Β' ύλη β)</t>
  </si>
  <si>
    <t>υλικό συσκευασίας α)</t>
  </si>
  <si>
    <t>υλικό συσκευασίας β)</t>
  </si>
  <si>
    <t>Ηλεκτρική ενέργεια</t>
  </si>
  <si>
    <t>Μαζούτ Νο 1</t>
  </si>
  <si>
    <t>Μαζούτ Νο 3</t>
  </si>
  <si>
    <t>Ντήζελ</t>
  </si>
  <si>
    <t>Υγραέριο (LPG)</t>
  </si>
  <si>
    <t>Φυσικό αέριο</t>
  </si>
  <si>
    <t>Άλλο καύσιμο (να περιγραφεί)</t>
  </si>
  <si>
    <t>ΠΟΣΟΤΗΤΑ</t>
  </si>
  <si>
    <t>ΑΞΙΑ (€)</t>
  </si>
  <si>
    <t>Έξοδα συντήρησης</t>
  </si>
  <si>
    <t>Ασφάλιστρα Παγίων</t>
  </si>
  <si>
    <t>Δαπάνες φύλαξης (security)</t>
  </si>
  <si>
    <t>Τέλη &amp; Δημοτικοί φόροι</t>
  </si>
  <si>
    <t xml:space="preserve">ΓΕΝΙΚΟ ΣΥΝΟΛΟ ΠΩΛΗΣΕΩΝ  ΕΣΩΤΕΡΙΚΟΥ </t>
  </si>
  <si>
    <t>ΓΕΝΙΚΟ ΣΥΝΟΛΟ ΠΩΛΗΣΕΩΝ  ΕΞΩΤΕΡΙΚΟΥ</t>
  </si>
  <si>
    <t xml:space="preserve">ΚΥΚΛΟΣ ΕΡΓΑΣΙΩΝ ΕΣΩΤΕΡΙΚΟΥ </t>
  </si>
  <si>
    <t>ΚΥΚΛΟΣ ΕΡΓΑΣΙΩΝ ΕΞΩΤΕΡΙΚΟΥ</t>
  </si>
  <si>
    <t xml:space="preserve">ΣΥΝΟΛΟ ΚΥΚΛΟΥ ΕΡΓΑΣΙΩΝ ΕΞΩΤΕΡΙΚΟΥ </t>
  </si>
  <si>
    <t xml:space="preserve">ΠΡΟΒΛΕΠΟΜΕΝΕΣ ΠΟΣΟΤΙΚΕΣ ΑΝΑΛΩΣΕΙΣ Β ΥΛΩΝ &amp; ΥΛΙΚΩΝ ΣΥΣΚΕΥΑΣΙΑΣ </t>
  </si>
  <si>
    <t>ΠΡΟΒΛΕΠΟΜΕΝΕΣ ΑΞΙΕΣ ΑΝΑΛΩΣΕΩΝ Β ΥΛΩΝ &amp; ΥΛΙΚΩΝ ΣΥΣΚΕΥΑΣΙΑΣ</t>
  </si>
  <si>
    <t>ΕΙΔΟΣ ΔΑΠΑΝΗΣ</t>
  </si>
  <si>
    <t>Ημερομίσθια εργατοτεχνικού προσωπικού με το σύνολο των επιβαρύνσεών τους</t>
  </si>
  <si>
    <t>Μισθοί υπαλλήλων εργοστασίου με το  σύνολο των επιβαρύνσεών τους</t>
  </si>
  <si>
    <t>Εργασίες απο τρίτους (facon)</t>
  </si>
  <si>
    <t>Α ΥΛΕΣ</t>
  </si>
  <si>
    <t>Β ΥΛΕΣ &amp; ΥΛΙΚΑ ΣΥΣΚΕΥΑΣΙΑΣ</t>
  </si>
  <si>
    <t>ΛΟΙΠΑ ΕΞΟΔΑ</t>
  </si>
  <si>
    <t>ΕΝΕΡΓΕΙΑ: Εξοδα κίνησης - λειτουργίας εργοστασίου (ηλεκτρ. ενέργεια, υγρά καύσιμα, φυσικό αέριο,  κλπ.)</t>
  </si>
  <si>
    <t>Μισθώματα - Ενοίκια</t>
  </si>
  <si>
    <t>1ο Ετος</t>
  </si>
  <si>
    <t>2ο Ετος</t>
  </si>
  <si>
    <t>3ο Ετος</t>
  </si>
  <si>
    <t>4ο Ετος</t>
  </si>
  <si>
    <t>5ο Ετος</t>
  </si>
  <si>
    <t>6ο Ετος</t>
  </si>
  <si>
    <t>7ο Ετος</t>
  </si>
  <si>
    <t>8ο Ετος</t>
  </si>
  <si>
    <t>9ο Ετος</t>
  </si>
  <si>
    <t>10ο Ετος</t>
  </si>
  <si>
    <t>(1) Αποθέματα πρώτων και βοηθητικών υλών</t>
  </si>
  <si>
    <t>(2) Αποθέματα ημιετοίμων</t>
  </si>
  <si>
    <t>(3) Αποθέματα ετοίμων</t>
  </si>
  <si>
    <t>(4) Πιστώσεις προς πελατεία  
(ανοικτός λογαριασμός &amp; επιταγές κλπ)</t>
  </si>
  <si>
    <t>(5) Αναγκαία διαθέσιμα</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</si>
  <si>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</si>
  <si>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</si>
  <si>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</si>
  <si>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</si>
  <si>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</si>
  <si>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</si>
  <si>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</si>
  <si>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</si>
  <si>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</si>
  <si>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</si>
  <si>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</si>
  <si>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</si>
  <si>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</si>
  <si>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</si>
  <si>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</si>
  <si>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</si>
  <si>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</si>
  <si>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</si>
  <si>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</si>
  <si>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</si>
  <si>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</si>
  <si>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</si>
  <si>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</si>
  <si>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</si>
  <si>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</si>
  <si>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</si>
  <si>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</si>
  <si>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</si>
  <si>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</si>
  <si>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</si>
  <si>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</si>
  <si>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</si>
  <si>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</si>
  <si>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</si>
  <si>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</si>
  <si>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</si>
  <si>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</si>
  <si>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</si>
  <si>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</si>
  <si>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</si>
  <si>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</si>
  <si>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</si>
  <si>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</si>
  <si>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</si>
  <si>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</si>
  <si>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</si>
  <si>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</si>
  <si>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</si>
  <si>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</si>
  <si>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</si>
  <si>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</si>
  <si>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ΣΥΝΟΛΟ ΚΥΚΛΟΥ ΕΡΓΑΣΙΩΝ  ΕΣΩΤΕΡΙΚΟΥ </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</si>
  <si>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</si>
  <si>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</si>
  <si>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</si>
  <si>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</si>
  <si>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</si>
  <si>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</si>
  <si>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</si>
  <si>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</si>
  <si>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Δαπάνες δικαιωμάτων (τεχνογνωσία κλπ)</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</si>
  <si>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</si>
  <si>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</si>
  <si>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</si>
  <si>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</si>
  <si>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</si>
  <si>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</si>
  <si>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</si>
  <si>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</si>
  <si>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</si>
  <si>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</si>
  <si>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</si>
  <si>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</si>
  <si>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</si>
  <si>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</si>
  <si>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</si>
  <si>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</si>
  <si>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</si>
  <si>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</si>
  <si>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</si>
  <si>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</si>
  <si>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</si>
  <si>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</si>
  <si>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</si>
  <si>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</si>
  <si>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</si>
  <si>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</si>
  <si>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</si>
  <si>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</si>
  <si>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</si>
  <si>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</si>
  <si>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</si>
  <si>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</si>
  <si>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</si>
  <si>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</si>
  <si>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</si>
  <si>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</si>
  <si>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</si>
  <si>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</si>
  <si>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</si>
  <si>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</si>
  <si>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</si>
  <si>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</si>
  <si>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</si>
  <si>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</si>
  <si>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</si>
  <si>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</si>
  <si>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</si>
  <si>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</si>
  <si>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</si>
  <si>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</si>
  <si>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</si>
  <si>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</si>
  <si>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</si>
  <si>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</si>
  <si>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</si>
  <si>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</si>
  <si>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</si>
  <si>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</si>
  <si>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</si>
  <si>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</si>
  <si>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</si>
  <si>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</si>
  <si>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</si>
  <si>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</si>
  <si>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</si>
  <si>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</si>
  <si>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</si>
  <si>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</si>
  <si>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</si>
  <si>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</si>
  <si>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</si>
  <si>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</si>
  <si>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</si>
  <si>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</si>
  <si>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</si>
  <si>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</si>
  <si>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r>
      <rPr>
        <b/>
        <sz val="10"/>
        <rFont val="Tahoma"/>
        <family val="2"/>
      </rPr>
      <t>(i)</t>
    </r>
    <r>
      <rPr>
        <sz val="10"/>
        <rFont val="Tahoma"/>
        <family val="2"/>
      </rPr>
      <t xml:space="preserve"> Ο </t>
    </r>
    <r>
      <rPr>
        <b/>
        <sz val="10"/>
        <rFont val="Tahoma"/>
        <family val="2"/>
      </rPr>
      <t xml:space="preserve">βαθμός απασχόλησης </t>
    </r>
    <r>
      <rPr>
        <sz val="10"/>
        <rFont val="Tahoma"/>
        <family val="2"/>
      </rPr>
      <t>υπολογίζεται ως εξής: αριθμητής είναι η Πραγματική Ετήσια παραγωγική δυναμικότητα της μονάδας της επένδυσης και παρονομαστής η Ονομαστική Ετήσια παραγωγική δυναμικότητα.</t>
    </r>
  </si>
  <si>
    <r>
      <rPr>
        <b/>
        <sz val="10"/>
        <rFont val="Tahoma"/>
        <family val="2"/>
      </rPr>
      <t>(ii)</t>
    </r>
    <r>
      <rPr>
        <sz val="10"/>
        <rFont val="Tahoma"/>
        <family val="2"/>
      </rPr>
      <t xml:space="preserve"> Στην ονομαστική ωριαία παραγωγική δυναμικότητα θα πρέπει απαραιτήτως να προσδιοριστεί η μονάδα μέτρησης.</t>
    </r>
  </si>
  <si>
    <t>Άλλα έξοδα (όπως αναλύονται στην οικονομοτεχνική μελέτη)</t>
  </si>
  <si>
    <r>
      <rPr>
        <b/>
        <sz val="10"/>
        <rFont val="Tahoma"/>
        <family val="2"/>
      </rPr>
      <t xml:space="preserve">Ενδεικτίκα άλλα έξοδα: </t>
    </r>
    <r>
      <rPr>
        <sz val="10"/>
        <rFont val="Tahoma"/>
        <family val="2"/>
      </rPr>
      <t>(π.χ. Τηλεπικοινωνίες, Ασφάλιστρα Εμπορευμάτων, Βιομηχανικό Νερό, κλπ.)</t>
    </r>
  </si>
  <si>
    <t xml:space="preserve"> - Μείον Πιστώσεις Προμήθειας 
   πρώτων υλών κλπ   </t>
  </si>
  <si>
    <t>ΣΥΝΟΛΟ ΚΟΣΤΟΥΣ ΠΑΡΑΓΩΓΗΣ ΕΠΕΝΔΥΤΙΚΟΥ ΣΧΕΔΙΟΥ</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</si>
  <si>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</si>
  <si>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</si>
  <si>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</si>
  <si>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</si>
  <si>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</si>
  <si>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ΣΥΝΟΛΟ ΚΟΣΤΟΥΣ ΠΑΡΑΓΩΓΗΣ ΠΡΟ ΑΠΟΣΒΕΣΕΩΝ</t>
  </si>
  <si>
    <t>ΤΟΚΟΧΡΕΟΛΥΣΙΟ</t>
  </si>
  <si>
    <t>ΠΡΟΒΛΕΠΟΜΕΝΕΣ ΑΞΙΕΣ ΑΝΑΛΩΣΕΩΝ ΒΑΣΙΚΩΝ Α ΥΛΩΝ</t>
  </si>
  <si>
    <t xml:space="preserve">ΠΡΟΒΛΕΠΟΜΕΝΕΣ ΠΟΣΟΤΙΚΕΣ ΑΝΑΛΩΣΕΙΣ ΒΑΣΙΚΩΝ Α ΥΛΩΝ </t>
  </si>
  <si>
    <t>ΣΥΝΟΛΟ ΠΩΛΗΣΕΩΝ ΕΞΩΤΕΡΙΚΟΥ ΥΦΙΣΤΑΜΕΝΗΣ ΔΡΑΣΤΗΡΙΟΤΗΤΑΣ</t>
  </si>
  <si>
    <t>ΣΥΝΟΛΟ ΠΩΛΗΣΕΩΝ ΕΣΩΤΕΡΙΚΟΥ ΥΦΙΣΤΑΜΕΝΗΣ ΔΡΑΣΤΗΡΙΟΤΗΤΑΣ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</si>
  <si>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</si>
  <si>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</si>
  <si>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Α. ΠΡΟΙΟΝΤΑ ή ΥΠΗΡΕΣΙΕΣ ΠΟΥ ΣΥΝΔΕΟΝΤΑΙ ΜΕ ΤΟ  ΕΠΕΝΔΥΤΙΚΟ ΣΧΕΔΙΟ</t>
  </si>
  <si>
    <t>ΣΥΝΟΛΟ ΠΩΛΗΣΕΩΝ  ΕΣΩΤΕΡΙΚΟΥ ΠΟΥ ΣΥΝΔΕΟΝΤΑΙ ΜΕ ΤΟ ΕΠΕΝΔΥΤΙΚΟ ΣΧΕΔΙΟ</t>
  </si>
  <si>
    <t>ΣΥΝΟΛΟ ΠΩΛΗΣΕΩΝ  ΕΞΩΤΕΡΙΚΟΥ ΠΟΥ ΣΥΝΔΕΟΝΤΑΙ ΜΕ ΤΟ ΕΠΕΝΔΥΤΙΚΟ ΣΧΕΔΙΟ</t>
  </si>
  <si>
    <r>
      <t>ΓΕΝΙΚΟ ΣΥΝΟΛΟ ΠΩΛΗΣΕΩΝ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</si>
  <si>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ΠΡΟΙΟΝΤΑ ή ΥΠΗΡΕΣΙΕΣ ΠΟΥ ΔΕΝ ΣΥΝΔΕΟΝΤΑΙ ΜΕ ΤΟ  ΕΠΕΝΔΥΤΙΚΟ ΣΧΕΔΙΟ</t>
  </si>
  <si>
    <t>ΣΥΝΟΛΟ ΠΩΛΗΣΕΩΝ  ΕΣΩΤΕΡΙΚΟΥ ΠΟΥ ΔΕΝ ΣΥΝΔΕΟΝΤΑΙ ΜΕ ΤΟ ΕΠΕΝΔΥΤΙΚΟ ΣΧΕΔΙΟ</t>
  </si>
  <si>
    <t>ΣΥΝΟΛΟ ΠΩΛΗΣΕΩΝ  ΕΞΩΤΕΡΙΚΟΥ ΠΟΥ ΔΕΝ ΣΥΝΔΕΟΝΤΑΙ ΜΕ ΤΟ ΕΠΕΝΔΥΤΙΚΟ ΣΧΕΔΙΟ</t>
  </si>
  <si>
    <r>
      <t xml:space="preserve">ΓΕΝΙΚΟ ΣΥΝΟΛΟ ΠΩΛΗΣΕΩΝ ΠΡΟΙΟΝΤΩΝ Η ΥΠΗΡΕΣΙΩΝ ΠΟΥ ΔΕΝ ΣΥΝΔΕΟΝΤΑΙ ΜΕ ΤΟ ΕΠΕΝΔΥΤΙΚΟ ΣΧΕΔΙΟ
</t>
    </r>
    <r>
      <rPr>
        <sz val="8.5"/>
        <rFont val="Tahoma"/>
        <family val="2"/>
      </rPr>
      <t>(ΠΩΛΗΣΕΙΣ ΕΣΩΤΕΡΙΚΟΥ &amp; ΕΞΩΤΕΡΙΚΟΥ)</t>
    </r>
  </si>
  <si>
    <t>Γ. ΣΥΝΟΛΟ ΠΩΛΗΣΕΩΝ ΜΕΤΑ ΤΗΝ ΥΛΟΠΟΙΗΣΗ ΤΟΥ ΕΠΕΝΔΥΤΙΚΟΥ ΣΧΕΔΙΟΥ (Α+Β)</t>
  </si>
  <si>
    <t>προϊόν δ)</t>
  </si>
  <si>
    <t>προϊόν ε)</t>
  </si>
  <si>
    <t>προϊόν στ)</t>
  </si>
  <si>
    <t>προϊόν ζ)</t>
  </si>
  <si>
    <t>ΓΕΝΙΚΟ ΣΥΝΟΛΟ ΠΩΛΗΣΕΩΝ ΜΕΤΑ ΤΗΝ ΥΛΟΠΟΙΗΣΗ ΤΟΥ ΕΠΕΝΔΥΤΙΚΟΥ ΣΧΕΔΙΟΥ (Α+Β)</t>
  </si>
  <si>
    <t>ΣΥΝΟΛΟ ΚΥΚΛΟΥ ΕΡΓΑΣΙΩΝ  ΕΣΩΤΕΡΙΚΟΥ ΠΟΥ ΣΥΝΔΕΟΝΤΑΙ ΜΕ ΤΟ ΕΠΕΝΔΥΤΙΚΟ ΣΧΕΔΙΟ</t>
  </si>
  <si>
    <t>ΣΥΝΟΛΟ ΚΥΚΛΟΥ ΕΡΓΑΣΙΩΝ ΕΞΩΤΕΡΙΚΟΥ  ΠΟΥ ΣΥΝΔΕΟΝΤΑΙ ΜΕ ΤΟ ΕΠΕΝΔΥΤΙΚΟ ΣΧΕΔΙΟ</t>
  </si>
  <si>
    <r>
      <t>ΓΕΝΙΚΟ 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</si>
  <si>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ΣΥΝΟΛΟ ΚΥΚΛΟΥ ΕΡΓΑΣΙΩΝ  ΕΣΩΤΕΡΙΚΟΥ ΠΟΥ ΔΕΝ ΣΥΝΔΕΟΝΤΑΙ ΜΕ ΤΟ ΕΠΕΝΔΥΤΙΚΟ ΣΧΕΔΙΟ</t>
  </si>
  <si>
    <t>ΣΥΝΟΛΟ ΚΥΚΛΟΥ ΕΡΓΑΣΙΩΝ ΕΞΩΤΕΡΙΚΟΥ  ΠΟΥ ΔΕΝ ΣΥΝΔΕΟΝΤΑΙ ΜΕ ΤΟ ΕΠΕΝΔΥΤΙΚΟ ΣΧΕΔΙΟ</t>
  </si>
  <si>
    <r>
      <t>ΓΕΝΙΚΟ 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</si>
  <si>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ΓΕΝΙΚΟ ΣΥΝΟΛΟ ΚΥΚΛΟΥ ΕΡΓΑΣΙΩΝ ΜΕΤΑ ΤΗΝ ΥΛΟΠΟΙΗΣΗ ΤΟΥ ΕΠΕΝΔΥΤΙΚΟΥ ΣΧΕΔΙΟΥ (Α+Β)</t>
  </si>
  <si>
    <t>α' ύλη δ)</t>
  </si>
  <si>
    <t>α' ύλη ε)</t>
  </si>
  <si>
    <t>α' ύλη στ)</t>
  </si>
  <si>
    <t>Α. ΠΡΟΪΟΝΤΩΝ Η ΥΠΗΡΕΣΙΩΝ ΠΟΥ ΣΥΝΔΕΟΝΤΑΙ ΜΕ ΤΟ ΕΠΕΝΔΥΤΙΚΟ ΣΧΕΔΙΟ</t>
  </si>
  <si>
    <t xml:space="preserve">ΣΥΝΟΛΟ ΠΟΣΟΤΗΤΩΝ Α ΥΛΩΝ ΠΡΟΪΟΝΤΩΝ Η ΥΠΗΡΕΣΙΩΝ ΠΟΥ ΣΥΝΔΕΟΝΤΑΙ ΜΕ ΤΟ ΕΠΕΝΔΥΤΙΚΟ ΣΧΕΔΙΟ </t>
  </si>
  <si>
    <t>Β. ΠΡΟΪΟΝΤΩΝ Η ΥΠΗΡΕΣΙΩΝ ΠΟΥ ΔΕΝ ΣΥΝΔΕΟΝΤΑΙ ΜΕ ΤΟ ΕΠΕΝΔΥΤΙΚΟ ΣΧΕΔΙΟ</t>
  </si>
  <si>
    <t>ΣΥΝΟΛΟ ΠΟΣΟΤΗΤΩΝ Α ΥΛΩΝ ΠΡΟΪΟΝΤΩΝ Η ΥΠΗΡΕΣΙΩΝ ΠΟΥ ΔΕΝ ΣΥΝΔΕΟΝΤΑΙ ΜΕ ΤΟ ΕΠΕΝΔΥΤΙΚΟ ΣΧΕΔΙΟ</t>
  </si>
  <si>
    <t xml:space="preserve">ΓΕΝΙΚΟ ΣΥΝΟΛΟ ΠΟΣΟΤΙΚΩΝ ΑΝΑΛΩΣΕΩΝ ΒΑΣΙΚΩΝ Α ΥΛΩΝ ΜΕΤΑ ΤΗΝ ΕΠΕΝΔΥΣΗ  (Α+Β) </t>
  </si>
  <si>
    <t xml:space="preserve">ΣΥΝΟΛΟ ΑΞΙΑΣ Α ΥΛΩΝ ΠΡΟΪΟΝΤΩΝ Η ΥΠΗΡΕΣΙΩΝ ΠΟΥ ΣΥΝΔΕΟΝΤΑΙ ΜΕ ΤΟ ΕΠΕΝΔΥΤΙΚΟ ΣΧΕΔΙΟ </t>
  </si>
  <si>
    <t>ΣΥΝΟΛΟ ΑΞΙΑΣ Α ΥΛΩΝ ΠΡΟΪΟΝΤΩΝ Η ΥΠΗΡΕΣΙΩΝ ΠΟΥ ΔΕΝ ΣΥΝΔΕΟΝΤΑΙ ΜΕ ΤΟ ΕΠΕΝΔΥΤΙΚΟ ΣΧΕΔΙΟ</t>
  </si>
  <si>
    <t>ΓΕΝΙΚΟ ΣΥΝΟΛΟ ΑΞΙΑΣ ΑΝΑΛΩΣΕΩΝ ΒΑΣΙΚΩΝ Α ΥΛΩΝ ΜΕΤΑ ΤΗΝ ΕΠΕΝΔΥΣΗ (Α+Β)</t>
  </si>
  <si>
    <t xml:space="preserve">ΣΥΝΟΛΟ ΠΟΣΟΤΗΤΩΝ Β ΥΛΩΝ &amp; ΥΛΙΚΩΝ ΣΥΣΚΕΥΑΣΙΑΣ ΠΡΟΪΟΝΤΩΝ Η ΥΠΗΡΕΣΙΩΝ ΠΟΥ ΣΥΝΔΕΟΝΤΑΙ ΜΕ ΤΟ ΕΠΕΝΔΥΤΙΚΟ ΣΧΕΔΙΟ </t>
  </si>
  <si>
    <t xml:space="preserve">ΣΥΝΟΛΟ ΠΟΣΟΣΤΗΤΩΝ Β ΥΛΩΝ &amp; ΥΛΙΚΩΝ ΣΥΣΚΕΥΑΣΙΑΣ ΠΡΟΪΟΝΤΩΝ Η ΥΠΗΡΕΣΙΩΝ ΠΟΥ ΔΕΝ ΣΥΝΔΕΟΝΤΑΙ ΜΕ ΤΟ ΕΠΕΝΔΥΤΙΚΟ ΣΧΕΔΙΟ </t>
  </si>
  <si>
    <t xml:space="preserve">ΓΕΝΙΚΟ ΣΥΝΟΛΟ ΠΟΣΟΤΙΚΩΝ ΑΝΑΛΩΣΕΩΝ Β ΥΛΩΝ &amp; ΥΛΙΚΩΝ ΣΥΣΚΕΥΑΣΙΑΣ ΜΕΤΑ ΤΗΝ ΕΠΕΝΔΥΣΗ (Α+Β) </t>
  </si>
  <si>
    <t>ΣΥΝΟΛΟ ΑΞΙΑΣ Β ΥΛΩΝ &amp; ΥΛΙΚΩΝ ΣΥΣΚΕΥΑΣΙΑΣ ΠΡΟΪΟΝΤΩΝ Η ΥΠΗΡΕΣΙΩΝ ΠΟΥ ΣΥΝΔΕΟΝΤΑΙ ΜΕ ΤΟ ΕΠΕΝΔΥΤΙΚΟ ΣΧΕΔΙΟ</t>
  </si>
  <si>
    <t>ΣΥΝΟΛΟ ΑΞΙΑΣ Β ΥΛΩΝ &amp; ΥΛΙΚΩΝ ΣΥΣΚΕΥΑΣΙΑΣ ΠΡΟΪΟΝΤΩΝ Η ΥΠΗΡΕΣΙΩΝ ΠΟΥ ΔΕΝ ΣΥΝΔΕΟΝΤΑΙ ΜΕ ΤΟ ΕΠΕΝΔΥΤΙΚΟ ΣΧΕΔΙΟ</t>
  </si>
  <si>
    <t xml:space="preserve">ΓΕΝΙΚΟ ΣΥΝΟΛΟ ΑΞΙΑΣ Β ΥΛΩΝ &amp; ΥΛΙΚΩΝ ΣΥΣΚΕΥΑΣΙΑΣ ΠΡΟΪΟΝΤΩΝ ΜΕΤΑ ΤΗΝ ΕΠΕΝΔΥΣΗ (Α+Β) </t>
  </si>
  <si>
    <t>ΣΥΝΟΛΙΚΟ ΚΟΣΤΟΣ ΠΑΡΑΓΩΓΗΣ ΜΕΤΑ ΤΗΝ ΕΠΕΝΔΥΣΗ</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</si>
  <si>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</si>
  <si>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</si>
  <si>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</si>
  <si>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</si>
  <si>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</si>
  <si>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r>
      <rPr>
        <b/>
        <sz val="10"/>
        <rFont val="Tahoma"/>
        <family val="2"/>
      </rPr>
      <t>(i)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</si>
  <si>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</si>
  <si>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</si>
  <si>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</si>
  <si>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</si>
  <si>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Το παρόν αρχείο αποτελεί ένα γενικό υπόδειγμα και δεν  καλύπτει όλες τις πιθανές περιπτώσεις επενδυτικών σχεδίων. Ο φορέας θα πρέπει να το αναπροσαρμόζει ανάλογα στις ιδιαιτερότητες του επενδυτικού σχεδίου.</t>
  </si>
  <si>
    <t>Οι τιμές στα πεδία που είναι χρωματισμένα γκρι υπολογίζονται αυτόματα με συναρτήσεις, ενώ τα υπόλοιπα πεδία προβλέπεται να συμπληρωθούν από το φορέα.</t>
  </si>
  <si>
    <t>Στα φύλλα "ΚΟΣΤΟΣ" και "ΧΡΗΜΑΤΟΔΟΤΙΚΟ ΣΧΗΜΑ" θα πρέπει να μεταφέρονται αυτούσια τα στοιχεία όπως έχουν υποβληθεί στο Πληροφοριακό Σύστημα στις αντίστοιχες καρτέλες.</t>
  </si>
  <si>
    <r>
      <t xml:space="preserve">Στα φύλλα "ΠΩΛΗΣΕΙΣ", "ΚΥΚΛΟΣ ΕΡΓΑΣΙΩΝ', "Α  ΥΛΕΣ',  "Β ΥΛΕΣ ΥΛΙΚΑ ΣΥΣΚΕΥΑΣΙΑΣ", "ΕΝΕΡΓΕΙΑ", "ΛΟΙΠΑ ΕΞΟΔΑ" ακολουθείται η εξής προσέγγιση: καταγράφονται οι πρόβλέψεις των μεγέθων της επιχείρησης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σε τρεις πίνακες: (α) Προβολή των μεγεθών των προϊόντων και υπηρεσιών που συνδέονται με το επενδυτικό σχέδιο (υφιστάμενα και νέα), (β) Προβολή των μεγεθών των προϊόντων και υπηρεσιών που δεν συνδέονται με το επενδυτικό σχέδιο, και (γ) Το άθροισμα των παραπάνω 2 πινακων. ΠΡΟΣΟΧΗ: Ο ΔΙΑΧΩΡΙΣΜΟΣ ΕΙΝΑΙ ΑΠΑΡΑΙΤΗΤΟΣ ΠΡΟΚΕΙΜΕΝΟΥ ΝΑ ΥΠΟΛΟΓΙΣΤΟΥΝ ΟΙ ΔΕΙΚΤΕΣ ΤΩΝ ΚΡΙΤΗΡΙΩΝ </t>
    </r>
  </si>
  <si>
    <t xml:space="preserve">Σταθερό Τοκοχρεολύσιο </t>
  </si>
  <si>
    <t>Σωρευτικό ΧΡΕΟΛΥΣΙΟ</t>
  </si>
  <si>
    <t xml:space="preserve">ΠΟΣΟ ΔΟΣΗΣ </t>
  </si>
  <si>
    <t>ΣΥΝΟΛΙΚΟ ΠΟΣΟ ΛΟΓΙΖΟΜΕΝΩΝ ΔΟΣΕΩΝ ΕΤΗΣΙΩΣ</t>
  </si>
  <si>
    <t>ΠΟΣΟ ΕΤΗΣΙΟΥ ΜΙΣΘΩΜΑΤΟΣ ΠΟΥ ΑΦΟΡΑ ΤΗΝ ΕΞΟΦΛΗΣΗ ΤΗΣ ΑΞΙΑΣ ΚΤΗΣΗΣ 
(ΧΡΕΟΛΥΣΙΟ)</t>
  </si>
  <si>
    <t>ΤΟΚΟΣ</t>
  </si>
  <si>
    <t>Α. ΠΙΣΤΩΣΕΙΣ ΠΡΟΜΗΘΕΥΤΩΝ 
(ΣΥΝΟΛΙΚΑ ΜΕΤΑ ΤΗΝ ΕΠΕΝΔΥΣΗ)</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</si>
  <si>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</si>
  <si>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</si>
  <si>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</si>
  <si>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επενδυτικα σχέδια - </t>
    </r>
    <r>
      <rPr>
        <b/>
        <sz val="14"/>
        <color indexed="10"/>
        <rFont val="Arial Greek"/>
        <family val="0"/>
      </rPr>
      <t>πλην σχεδίων του τομέα Τουρισμού</t>
    </r>
  </si>
  <si>
    <t>(Α) Κ/Ε ΑΠO ΠΡΟΙΟΝΤΑ ή ΥΠΗΡΕΣΙΕΣ ΠΟΥ ΣΥΝΔΕΟΝΤΑΙ ΜΕ ΤΟ  ΕΠΕΝΔΥΤΙΚΟ ΣΧΕΔΙΟ</t>
  </si>
  <si>
    <t>(Β) Κ/Ε ΑΠO ΠΡΟΙΟΝΤΑ ή ΥΠΗΡΕΣΙΕΣ ΠΟΥ ΔΕΝ ΣΥΝΔΕΟΝΤΑΙ ΜΕ ΤΟ  ΕΠΕΝΔΥΤΙΚΟ ΣΧΕΔΙΟ</t>
  </si>
  <si>
    <t>(Γ) ΣΥΝΟΛΟ ΚΥΚΛΟΥ ΕΡΓΑΣΙΩΝ ΜΕΤΑ ΤΗΝ ΥΛΟΠΟΙΗΣΗ ΤΟΥ ΕΠΕΝΔΥΤΙΚΟΥ ΣΧΕΔΙΟΥ (Α+Β)</t>
  </si>
  <si>
    <t>ΑΫΛΑ ΣΤΟΙΧΕΙΑ ΕΝΕΡΓΗΤΙΚΟΥ</t>
  </si>
  <si>
    <t xml:space="preserve">ΣΥΝΟΛΟ ΚΟΣΤΟΥΣ ΕΠΕΝΔΥΣΗΣ </t>
  </si>
  <si>
    <t>ΑΠΟΣΒΕΣΕΙΣ ΠΑΓΙΩΝ ΕΠΕΝΔΥΤΙΚΟΥ ΣΧΕΔΙΟΥ</t>
  </si>
  <si>
    <t xml:space="preserve">Το αρχείο υποβάλλεται υποχρεωτικά με συναρτήσεις και όχι με τιμές διαφορετικά δεν γίνεται δεκτό. </t>
  </si>
  <si>
    <t>ΕΠΙΛΕΞΙΜΕΣ ΔΑΠΑΝΕΣ ΠΕΡΙΦΕΡΕΙΑΚΩΝ ΕΝΙΣΧΥΣΕΩΝ (άρθρο 8 Ν.4399/2016)</t>
  </si>
  <si>
    <t xml:space="preserve">ΑΓΟΡΑ ΠΑΓΙΩΝ ΣΤΟΙΧΕΙΩΝ ΕΝΕΡΓΗΤΙΚΟΥ ΜΟΝΑΔΑΣ ΠΟΥ ΕΧΕΙ ΠΑΥΣΕΙ ΤΗ ΛΕΙΤΟΥΡΓΙΑ ΤΗΣ </t>
  </si>
  <si>
    <t>ΠΕΡΙΦΕΡΕΙΑΚΕΣ ΕΠΕΝΔΥΤΙΚΕΣ ΕΝΙΣΧΥΣΕΙΣ (άρθρο 14 ΓΑΚ)</t>
  </si>
  <si>
    <t>* Τακτικό αποθεματικό:</t>
  </si>
  <si>
    <t>**  Μερίσματα πληρωτέα:</t>
  </si>
  <si>
    <t>ΜΕΡΙΣΜΑΤΑ ΠΛΗΡΩΤΕΑ **</t>
  </si>
  <si>
    <t>ΤΑΚΤΙΚΟ ΑΠΟΘΕΜΑΤΙΚΟ *</t>
  </si>
  <si>
    <t xml:space="preserve">ΜΕΙΟΝ: ΦΟΡΟΣ ΕΙΣΟΔΗΜΑΤΟΣ ΧΡΗΣΗΣ </t>
  </si>
  <si>
    <t xml:space="preserve">1ο ΕΤΟΣ </t>
  </si>
  <si>
    <t>ΕΡΓΑ ΔΙΑΜΟΡΦΩΣΗΣ ΠΕΡΙΒΑΛΛΟΝΤΟΣ ΧΩΡΟΥ</t>
  </si>
  <si>
    <t>ΜΗΧΑΝΟΛΟΓΙΚΟΣ ΕΞΟΠΛΙΣΜΟΣ - ΤΕΧΝΙΚΕΣ (ΕΙΔΙΚΕΣ) ΕΓΚΑΤΑΣΤΑΣΕΙΣ</t>
  </si>
  <si>
    <t>ΛΟΙΠΟΣ ΕΞΟΠΛΙΣΜΟΣ</t>
  </si>
  <si>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</si>
  <si>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t>ΚΤΙΡΙΑΚΕΣ ΕΓΚΑΤΑΣΤΑΣΕΙΣ</t>
  </si>
  <si>
    <t>ΠΕΡΙΦΕΡΕΙΑΚΕΣ ΕΠΕΝΔΥΤΙΚΕΣ ΕΝΙΣΧΥΣΕΙΣ</t>
  </si>
  <si>
    <t>ΚΤΗΡΙΑΚΕΣ ΕΓΚΑΤΑΣΤΑΣΕΙΣ</t>
  </si>
  <si>
    <t>ΕΠΙΛΕΞΙΜΟ ΚΟΣΤΟΣ</t>
  </si>
  <si>
    <t>ΜΗΧΑΝΟΛΟΓΙΚΟΣ ΕΞΟΠΛΙΣΜΟΣ - ΕΙΔΙΚΕΣ (ΤΕΧΝΙΚΕΣ) ΕΓΚΑΤΑΣΤΑΣΕΙΣ</t>
  </si>
  <si>
    <r>
      <rPr>
        <b/>
        <sz val="10"/>
        <rFont val="Tahoma"/>
        <family val="2"/>
      </rPr>
      <t>(i)</t>
    </r>
    <r>
      <rPr>
        <sz val="10"/>
        <rFont val="Tahoma"/>
        <family val="2"/>
      </rPr>
      <t xml:space="preserve">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
</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</si>
  <si>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</si>
  <si>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</si>
  <si>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ΠΟΣΟ ΣΥΜΒΑΣΗΣ LEASING </t>
    </r>
    <r>
      <rPr>
        <b/>
        <sz val="8.5"/>
        <color indexed="10"/>
        <rFont val="Tahoma"/>
        <family val="2"/>
      </rPr>
      <t>(*)</t>
    </r>
  </si>
  <si>
    <r>
      <t xml:space="preserve">ΕΝΙΣΧΥΣΗ ΧΡΗΜΑΤΟΔΟΤΙΚΗΣ ΜΙΣΘΩΣΗΣ </t>
    </r>
    <r>
      <rPr>
        <b/>
        <sz val="8.5"/>
        <color indexed="10"/>
        <rFont val="Tahoma"/>
        <family val="2"/>
      </rPr>
      <t>(*)</t>
    </r>
  </si>
  <si>
    <t>20..</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</si>
  <si>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</si>
  <si>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</si>
  <si>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</si>
  <si>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</si>
  <si>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</si>
  <si>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</si>
  <si>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</si>
  <si>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</si>
  <si>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</si>
  <si>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</si>
  <si>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</si>
  <si>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</si>
  <si>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</si>
  <si>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</si>
  <si>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</si>
  <si>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</si>
  <si>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</si>
  <si>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</si>
  <si>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</si>
  <si>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</si>
  <si>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</si>
  <si>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</si>
  <si>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</si>
  <si>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</si>
  <si>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</si>
  <si>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</si>
  <si>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</si>
  <si>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</si>
  <si>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</si>
  <si>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</si>
  <si>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</si>
  <si>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</si>
  <si>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</si>
  <si>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</si>
  <si>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</si>
  <si>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</si>
  <si>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</si>
  <si>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</si>
  <si>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</si>
  <si>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</si>
  <si>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</si>
  <si>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Επωνυμία Επιχείρησης</t>
  </si>
  <si>
    <t>ΑΦΜ Επιχείρησης</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</si>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</sst>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_-* #,##0.00\ [$€]_-;\-* #,##0.00\ [$€]_-;_-* &quot;-&quot;??\ [$€]_-;_-@_-"/>
    <numFmt numFmtId="169" formatCode="d/m/yyyy;@"/>
    <numFmt numFmtId="170" formatCode="&quot;Διάρκεια βάρδιας:&quot;0\ &quot;ωρες&quot;"/>
    <numFmt numFmtId="171" formatCode="#,##0.000"/>
    <numFmt numFmtId="172" formatCode="0.0%"/>
    <numFmt numFmtId="173" formatCode="#,##0_ ;\-#,##0\ "/>
    <numFmt numFmtId="174" formatCode="_(* #,##0.00&quot;Δρχ&quot;_);_(* \(#,##0.00&quot;Δρχ&quot;\);_(* &quot;-&quot;??&quot;Δρχ &quot;_);_(@_)"/>
    <numFmt numFmtId="175" formatCode="0.0"/>
    <numFmt numFmtId="176" formatCode="0.000"/>
  </numFmts>
  <fonts count="68">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sz val="8"/>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9"/>
      <color indexed="8"/>
      <name val="Tahoma"/>
      <family val="2"/>
    </font>
    <font>
      <b/>
      <sz val="12"/>
      <name val="Arial Greek"/>
      <family val="0"/>
    </font>
    <font>
      <b/>
      <sz val="14"/>
      <color indexed="10"/>
      <name val="Arial Greek"/>
      <family val="0"/>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b/>
      <sz val="10"/>
      <color indexed="30"/>
      <name val="Tahoma"/>
      <family val="2"/>
    </font>
    <font>
      <sz val="11"/>
      <color indexed="30"/>
      <name val="Calibri"/>
      <family val="2"/>
    </font>
    <font>
      <b/>
      <sz val="11"/>
      <color indexed="30"/>
      <name val="Calibri"/>
      <family val="2"/>
    </font>
    <font>
      <b/>
      <sz val="8"/>
      <name val="Arial Greek"/>
      <family val="2"/>
    </font>
  </fonts>
  <fills count="24">
    <fill>
      <patternFill/>
    </fill>
    <fill>
      <patternFill patternType="gray125"/>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lightUp"/>
    </fill>
  </fills>
  <borders count="38">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style="thin"/>
      <right style="thin"/>
      <top style="thin"/>
      <bottom style="hair"/>
    </border>
    <border>
      <left style="thin"/>
      <right style="hair"/>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hair"/>
    </border>
    <border>
      <left>
        <color indexed="63"/>
      </left>
      <right style="thin"/>
      <top style="thin"/>
      <bottom style="hair"/>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 fontId="12"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0" borderId="0">
      <alignment/>
      <protection/>
    </xf>
    <xf numFmtId="9" fontId="0" fillId="0" borderId="0" applyFont="0" applyFill="0" applyBorder="0" applyAlignment="0" applyProtection="0"/>
    <xf numFmtId="9" fontId="15" fillId="0" borderId="0" applyFont="0" applyFill="0" applyBorder="0" applyAlignment="0" applyProtection="0"/>
    <xf numFmtId="0" fontId="13" fillId="0" borderId="1">
      <alignment/>
      <protection/>
    </xf>
    <xf numFmtId="1" fontId="14" fillId="0" borderId="2" applyNumberFormat="0" applyFont="0" applyFill="0" applyAlignment="0" applyProtection="0"/>
    <xf numFmtId="174" fontId="15" fillId="0" borderId="0" applyFont="0" applyFill="0" applyBorder="0" applyAlignment="0" applyProtection="0"/>
    <xf numFmtId="0" fontId="0" fillId="0" borderId="0">
      <alignment/>
      <protection/>
    </xf>
    <xf numFmtId="0" fontId="15" fillId="0" borderId="0">
      <alignment/>
      <protection/>
    </xf>
    <xf numFmtId="0" fontId="0" fillId="0" borderId="0">
      <alignment/>
      <protection/>
    </xf>
    <xf numFmtId="0" fontId="1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167" fontId="0" fillId="0" borderId="0" applyFont="0" applyFill="0" applyBorder="0" applyAlignment="0" applyProtection="0"/>
    <xf numFmtId="0" fontId="26" fillId="9" borderId="3" applyNumberFormat="0" applyAlignment="0" applyProtection="0"/>
    <xf numFmtId="0" fontId="27" fillId="10" borderId="4" applyNumberFormat="0" applyAlignment="0" applyProtection="0"/>
    <xf numFmtId="0" fontId="25" fillId="11"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17" borderId="0" applyNumberFormat="0" applyBorder="0" applyAlignment="0" applyProtection="0"/>
    <xf numFmtId="0" fontId="34" fillId="6" borderId="0" applyNumberFormat="0" applyBorder="0" applyAlignment="0" applyProtection="0"/>
    <xf numFmtId="0" fontId="24" fillId="0" borderId="0">
      <alignment/>
      <protection/>
    </xf>
    <xf numFmtId="0" fontId="15" fillId="0" borderId="0">
      <alignment/>
      <protection/>
    </xf>
    <xf numFmtId="0" fontId="35" fillId="9" borderId="0" applyNumberFormat="0" applyBorder="0" applyAlignment="0" applyProtection="0"/>
    <xf numFmtId="0" fontId="36" fillId="0" borderId="0" applyNumberFormat="0" applyFill="0" applyBorder="0" applyAlignment="0" applyProtection="0"/>
    <xf numFmtId="0" fontId="15" fillId="18" borderId="9" applyNumberFormat="0" applyFont="0" applyAlignment="0" applyProtection="0"/>
    <xf numFmtId="0" fontId="36" fillId="0" borderId="10" applyNumberFormat="0" applyFill="0" applyAlignment="0" applyProtection="0"/>
    <xf numFmtId="0" fontId="37" fillId="0" borderId="11" applyNumberFormat="0" applyFill="0" applyAlignment="0" applyProtection="0"/>
    <xf numFmtId="0" fontId="38" fillId="0" borderId="0" applyNumberFormat="0" applyFill="0" applyBorder="0" applyAlignment="0" applyProtection="0"/>
    <xf numFmtId="0" fontId="39" fillId="16" borderId="3" applyNumberFormat="0" applyAlignment="0" applyProtection="0"/>
  </cellStyleXfs>
  <cellXfs count="439">
    <xf numFmtId="0" fontId="0" fillId="0" borderId="0" xfId="0" applyAlignment="1">
      <alignment/>
    </xf>
    <xf numFmtId="0" fontId="2" fillId="18" borderId="12" xfId="0" applyFont="1" applyFill="1" applyBorder="1" applyAlignment="1">
      <alignment horizontal="center" vertical="center" wrapText="1"/>
    </xf>
    <xf numFmtId="0" fontId="1" fillId="18" borderId="13" xfId="0" applyFont="1" applyFill="1" applyBorder="1" applyAlignment="1">
      <alignment vertical="center" wrapText="1"/>
    </xf>
    <xf numFmtId="4" fontId="1" fillId="18" borderId="14" xfId="0" applyNumberFormat="1" applyFont="1" applyFill="1" applyBorder="1" applyAlignment="1">
      <alignment horizontal="right" vertical="center" wrapText="1"/>
    </xf>
    <xf numFmtId="0" fontId="2" fillId="18" borderId="12"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1" fillId="19" borderId="13" xfId="0" applyFont="1" applyFill="1" applyBorder="1" applyAlignment="1">
      <alignment horizontal="right" vertical="center" wrapText="1"/>
    </xf>
    <xf numFmtId="0" fontId="1" fillId="20" borderId="13" xfId="0" applyFont="1" applyFill="1" applyBorder="1" applyAlignment="1">
      <alignment horizontal="right" vertical="center" wrapText="1"/>
    </xf>
    <xf numFmtId="4" fontId="2" fillId="19" borderId="13" xfId="0" applyNumberFormat="1" applyFont="1" applyFill="1" applyBorder="1" applyAlignment="1">
      <alignment horizontal="right" vertical="center" wrapText="1"/>
    </xf>
    <xf numFmtId="4" fontId="10" fillId="20" borderId="13" xfId="0" applyNumberFormat="1" applyFont="1" applyFill="1" applyBorder="1" applyAlignment="1">
      <alignment horizontal="right" vertical="center" wrapText="1"/>
    </xf>
    <xf numFmtId="4" fontId="1" fillId="19" borderId="13" xfId="0" applyNumberFormat="1" applyFont="1" applyFill="1" applyBorder="1" applyAlignment="1">
      <alignment horizontal="right" vertical="center" wrapText="1"/>
    </xf>
    <xf numFmtId="4" fontId="9" fillId="20" borderId="13" xfId="0" applyNumberFormat="1" applyFont="1" applyFill="1" applyBorder="1" applyAlignment="1">
      <alignment horizontal="right" vertical="center" wrapText="1"/>
    </xf>
    <xf numFmtId="4" fontId="1" fillId="20" borderId="13"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16" borderId="13" xfId="0" applyNumberFormat="1" applyFont="1" applyFill="1" applyBorder="1" applyAlignment="1">
      <alignment horizontal="right" vertical="center" wrapText="1"/>
    </xf>
    <xf numFmtId="4" fontId="1" fillId="16" borderId="13" xfId="0" applyNumberFormat="1" applyFont="1" applyFill="1" applyBorder="1" applyAlignment="1">
      <alignment horizontal="right" vertical="center" wrapText="1"/>
    </xf>
    <xf numFmtId="0" fontId="16" fillId="0" borderId="0" xfId="57" applyFont="1" applyAlignment="1">
      <alignment vertical="center"/>
      <protection/>
    </xf>
    <xf numFmtId="170" fontId="18" fillId="19" borderId="13" xfId="57" applyNumberFormat="1" applyFont="1" applyFill="1" applyBorder="1" applyAlignment="1">
      <alignment horizontal="left" vertical="center" wrapText="1"/>
      <protection/>
    </xf>
    <xf numFmtId="49" fontId="18" fillId="19" borderId="13" xfId="57" applyNumberFormat="1" applyFont="1" applyFill="1" applyBorder="1" applyAlignment="1">
      <alignment vertical="center" wrapText="1"/>
      <protection/>
    </xf>
    <xf numFmtId="3" fontId="18" fillId="0" borderId="13" xfId="57" applyNumberFormat="1" applyFont="1" applyFill="1" applyBorder="1" applyAlignment="1">
      <alignment horizontal="center" vertical="center" wrapText="1"/>
      <protection/>
    </xf>
    <xf numFmtId="3" fontId="18" fillId="16" borderId="13" xfId="57" applyNumberFormat="1" applyFont="1" applyFill="1" applyBorder="1" applyAlignment="1">
      <alignment horizontal="center" vertical="center" wrapText="1"/>
      <protection/>
    </xf>
    <xf numFmtId="49" fontId="18" fillId="0" borderId="13" xfId="57" applyNumberFormat="1" applyFont="1" applyFill="1" applyBorder="1" applyAlignment="1">
      <alignment horizontal="center" vertical="center" wrapText="1"/>
      <protection/>
    </xf>
    <xf numFmtId="49" fontId="18" fillId="16" borderId="13" xfId="57" applyNumberFormat="1" applyFont="1" applyFill="1" applyBorder="1" applyAlignment="1">
      <alignment horizontal="center" vertical="center" wrapText="1"/>
      <protection/>
    </xf>
    <xf numFmtId="0" fontId="19" fillId="16" borderId="13" xfId="57" applyNumberFormat="1" applyFont="1" applyFill="1" applyBorder="1" applyAlignment="1">
      <alignment horizontal="center" vertical="center"/>
      <protection/>
    </xf>
    <xf numFmtId="49" fontId="17" fillId="19" borderId="13" xfId="57" applyNumberFormat="1" applyFont="1" applyFill="1" applyBorder="1" applyAlignment="1">
      <alignment vertical="center" wrapText="1"/>
      <protection/>
    </xf>
    <xf numFmtId="0" fontId="18" fillId="16" borderId="13" xfId="57" applyNumberFormat="1" applyFont="1" applyFill="1" applyBorder="1" applyAlignment="1">
      <alignment horizontal="center" vertical="center" wrapText="1"/>
      <protection/>
    </xf>
    <xf numFmtId="10" fontId="18" fillId="0" borderId="0" xfId="57" applyNumberFormat="1" applyFont="1" applyFill="1" applyBorder="1" applyAlignment="1">
      <alignment horizontal="center" vertical="center" wrapText="1"/>
      <protection/>
    </xf>
    <xf numFmtId="49" fontId="17" fillId="0" borderId="0" xfId="57" applyNumberFormat="1" applyFont="1" applyFill="1" applyBorder="1" applyAlignment="1">
      <alignment vertical="center" wrapText="1"/>
      <protection/>
    </xf>
    <xf numFmtId="49" fontId="18" fillId="0" borderId="0" xfId="57" applyNumberFormat="1" applyFont="1" applyFill="1" applyBorder="1" applyAlignment="1">
      <alignment horizontal="center" vertical="center" wrapText="1"/>
      <protection/>
    </xf>
    <xf numFmtId="165" fontId="21" fillId="0" borderId="14" xfId="57" applyNumberFormat="1" applyFont="1" applyFill="1" applyBorder="1" applyAlignment="1">
      <alignment horizontal="right" vertical="center" shrinkToFit="1"/>
      <protection/>
    </xf>
    <xf numFmtId="165" fontId="21" fillId="0" borderId="16" xfId="57" applyNumberFormat="1" applyFont="1" applyFill="1" applyBorder="1" applyAlignment="1">
      <alignment horizontal="right" vertical="center" shrinkToFit="1"/>
      <protection/>
    </xf>
    <xf numFmtId="49" fontId="2" fillId="0" borderId="12" xfId="57" applyNumberFormat="1" applyFont="1" applyFill="1" applyBorder="1" applyAlignment="1">
      <alignment vertical="center" wrapText="1"/>
      <protection/>
    </xf>
    <xf numFmtId="49" fontId="1" fillId="0" borderId="14" xfId="57" applyNumberFormat="1" applyFont="1" applyFill="1" applyBorder="1" applyAlignment="1">
      <alignment vertical="center" wrapText="1"/>
      <protection/>
    </xf>
    <xf numFmtId="49" fontId="2" fillId="19" borderId="12" xfId="57" applyNumberFormat="1" applyFont="1" applyFill="1" applyBorder="1" applyAlignment="1">
      <alignment horizontal="left" vertical="center" wrapText="1"/>
      <protection/>
    </xf>
    <xf numFmtId="49" fontId="2" fillId="19" borderId="14" xfId="57" applyNumberFormat="1" applyFont="1" applyFill="1" applyBorder="1" applyAlignment="1">
      <alignment horizontal="left" vertical="center" wrapText="1"/>
      <protection/>
    </xf>
    <xf numFmtId="49" fontId="2" fillId="19" borderId="16" xfId="57" applyNumberFormat="1" applyFont="1" applyFill="1" applyBorder="1" applyAlignment="1">
      <alignment horizontal="left" vertical="center" wrapText="1"/>
      <protection/>
    </xf>
    <xf numFmtId="49" fontId="1" fillId="19" borderId="13" xfId="57" applyNumberFormat="1" applyFont="1" applyFill="1" applyBorder="1" applyAlignment="1">
      <alignment vertical="center" wrapText="1"/>
      <protection/>
    </xf>
    <xf numFmtId="49" fontId="2" fillId="19" borderId="13" xfId="57" applyNumberFormat="1" applyFont="1" applyFill="1" applyBorder="1" applyAlignment="1">
      <alignment vertical="center" wrapText="1"/>
      <protection/>
    </xf>
    <xf numFmtId="49" fontId="2" fillId="20" borderId="12" xfId="57" applyNumberFormat="1" applyFont="1" applyFill="1" applyBorder="1" applyAlignment="1">
      <alignment horizontal="left" vertical="center" wrapText="1"/>
      <protection/>
    </xf>
    <xf numFmtId="49" fontId="2" fillId="20" borderId="14" xfId="57" applyNumberFormat="1" applyFont="1" applyFill="1" applyBorder="1" applyAlignment="1">
      <alignment horizontal="left" vertical="center" wrapText="1"/>
      <protection/>
    </xf>
    <xf numFmtId="49" fontId="2" fillId="20" borderId="16" xfId="57" applyNumberFormat="1" applyFont="1" applyFill="1" applyBorder="1" applyAlignment="1">
      <alignment horizontal="left" vertical="center" wrapText="1"/>
      <protection/>
    </xf>
    <xf numFmtId="49" fontId="1" fillId="20" borderId="13" xfId="57" applyNumberFormat="1" applyFont="1" applyFill="1" applyBorder="1" applyAlignment="1">
      <alignment vertical="center" wrapText="1"/>
      <protection/>
    </xf>
    <xf numFmtId="49" fontId="2" fillId="20" borderId="13" xfId="57" applyNumberFormat="1" applyFont="1" applyFill="1" applyBorder="1" applyAlignment="1">
      <alignment vertical="center" wrapText="1"/>
      <protection/>
    </xf>
    <xf numFmtId="49" fontId="1" fillId="21" borderId="13" xfId="57" applyNumberFormat="1" applyFont="1" applyFill="1" applyBorder="1" applyAlignment="1">
      <alignment horizontal="center" vertical="center" wrapText="1"/>
      <protection/>
    </xf>
    <xf numFmtId="4" fontId="1" fillId="19" borderId="13" xfId="57" applyNumberFormat="1" applyFont="1" applyFill="1" applyBorder="1" applyAlignment="1">
      <alignment vertical="center" wrapText="1"/>
      <protection/>
    </xf>
    <xf numFmtId="4" fontId="1" fillId="20" borderId="13" xfId="57" applyNumberFormat="1" applyFont="1" applyFill="1" applyBorder="1" applyAlignment="1">
      <alignment vertical="center" wrapText="1"/>
      <protection/>
    </xf>
    <xf numFmtId="0" fontId="1" fillId="0" borderId="0" xfId="57" applyFont="1" applyAlignment="1">
      <alignment vertical="center"/>
      <protection/>
    </xf>
    <xf numFmtId="0" fontId="1" fillId="0" borderId="0" xfId="57" applyFont="1" applyBorder="1" applyAlignment="1">
      <alignment vertical="center"/>
      <protection/>
    </xf>
    <xf numFmtId="0" fontId="1" fillId="0" borderId="0" xfId="57" applyFont="1" applyBorder="1" applyAlignment="1">
      <alignment horizontal="right" vertical="center"/>
      <protection/>
    </xf>
    <xf numFmtId="0" fontId="1" fillId="0" borderId="0" xfId="57" applyFont="1" applyAlignment="1">
      <alignment horizontal="right" vertical="center"/>
      <protection/>
    </xf>
    <xf numFmtId="171" fontId="1" fillId="19" borderId="13" xfId="57" applyNumberFormat="1" applyFont="1" applyFill="1" applyBorder="1" applyAlignment="1">
      <alignment vertical="center" wrapText="1"/>
      <protection/>
    </xf>
    <xf numFmtId="4" fontId="1" fillId="19" borderId="13" xfId="57" applyNumberFormat="1" applyFont="1" applyFill="1" applyBorder="1" applyAlignment="1">
      <alignment horizontal="right" vertical="center" wrapText="1"/>
      <protection/>
    </xf>
    <xf numFmtId="4" fontId="22" fillId="16" borderId="13" xfId="57" applyNumberFormat="1" applyFont="1" applyFill="1" applyBorder="1" applyAlignment="1">
      <alignment vertical="center" wrapText="1"/>
      <protection/>
    </xf>
    <xf numFmtId="49" fontId="1" fillId="19" borderId="12" xfId="57" applyNumberFormat="1" applyFont="1" applyFill="1" applyBorder="1" applyAlignment="1">
      <alignment horizontal="left" vertical="center" wrapText="1"/>
      <protection/>
    </xf>
    <xf numFmtId="49" fontId="2" fillId="21" borderId="12" xfId="57" applyNumberFormat="1" applyFont="1" applyFill="1" applyBorder="1" applyAlignment="1">
      <alignment horizontal="left" vertical="center" wrapText="1"/>
      <protection/>
    </xf>
    <xf numFmtId="0" fontId="1" fillId="19" borderId="13" xfId="57" applyNumberFormat="1" applyFont="1" applyFill="1" applyBorder="1" applyAlignment="1">
      <alignment vertical="center" wrapText="1"/>
      <protection/>
    </xf>
    <xf numFmtId="49" fontId="20" fillId="19" borderId="13" xfId="57" applyNumberFormat="1" applyFont="1" applyFill="1" applyBorder="1" applyAlignment="1">
      <alignment vertical="center" wrapText="1"/>
      <protection/>
    </xf>
    <xf numFmtId="0" fontId="0" fillId="0" borderId="0" xfId="54" applyFont="1" applyAlignment="1">
      <alignment vertical="center"/>
      <protection/>
    </xf>
    <xf numFmtId="166" fontId="23" fillId="0" borderId="0" xfId="54" applyNumberFormat="1" applyFont="1" applyFill="1" applyAlignment="1">
      <alignment vertical="center"/>
      <protection/>
    </xf>
    <xf numFmtId="0" fontId="1" fillId="0" borderId="0" xfId="54" applyFont="1" applyAlignment="1">
      <alignment vertical="center"/>
      <protection/>
    </xf>
    <xf numFmtId="3" fontId="1" fillId="16" borderId="15" xfId="15" applyNumberFormat="1" applyFont="1" applyFill="1" applyBorder="1" applyAlignment="1" applyProtection="1">
      <alignment vertical="center" shrinkToFit="1"/>
      <protection hidden="1"/>
    </xf>
    <xf numFmtId="166" fontId="18" fillId="0" borderId="0" xfId="54" applyNumberFormat="1" applyFont="1" applyFill="1" applyBorder="1" applyAlignment="1" applyProtection="1">
      <alignment vertical="center"/>
      <protection hidden="1"/>
    </xf>
    <xf numFmtId="166" fontId="18" fillId="0" borderId="0" xfId="54" applyNumberFormat="1" applyFont="1" applyFill="1" applyAlignment="1">
      <alignment vertical="center"/>
      <protection/>
    </xf>
    <xf numFmtId="0" fontId="1" fillId="22" borderId="0" xfId="54" applyFont="1" applyFill="1" applyAlignment="1" applyProtection="1">
      <alignment vertical="center"/>
      <protection hidden="1"/>
    </xf>
    <xf numFmtId="0" fontId="1" fillId="19" borderId="2" xfId="54" applyFont="1" applyFill="1" applyBorder="1" applyAlignment="1" applyProtection="1">
      <alignment vertical="center"/>
      <protection hidden="1"/>
    </xf>
    <xf numFmtId="0" fontId="1" fillId="19" borderId="2" xfId="54" applyFont="1" applyFill="1" applyBorder="1" applyAlignment="1" applyProtection="1">
      <alignment vertical="center" wrapText="1"/>
      <protection hidden="1"/>
    </xf>
    <xf numFmtId="0" fontId="1" fillId="19" borderId="17" xfId="54" applyFont="1" applyFill="1" applyBorder="1" applyAlignment="1" applyProtection="1">
      <alignment vertical="center" wrapText="1"/>
      <protection hidden="1"/>
    </xf>
    <xf numFmtId="0" fontId="2" fillId="19" borderId="12" xfId="54" applyFont="1" applyFill="1" applyBorder="1" applyAlignment="1" applyProtection="1">
      <alignment vertical="center"/>
      <protection hidden="1"/>
    </xf>
    <xf numFmtId="0" fontId="1" fillId="19" borderId="17" xfId="15" applyFont="1" applyFill="1" applyBorder="1" applyAlignment="1" applyProtection="1">
      <alignment horizontal="center" vertical="center"/>
      <protection hidden="1"/>
    </xf>
    <xf numFmtId="1" fontId="2" fillId="19" borderId="15" xfId="15" applyNumberFormat="1" applyFont="1" applyFill="1" applyBorder="1" applyAlignment="1" applyProtection="1">
      <alignment vertical="center" shrinkToFit="1"/>
      <protection hidden="1"/>
    </xf>
    <xf numFmtId="1" fontId="2" fillId="19" borderId="13" xfId="15" applyNumberFormat="1" applyFont="1" applyFill="1" applyBorder="1" applyAlignment="1" applyProtection="1">
      <alignment vertical="center" shrinkToFit="1"/>
      <protection hidden="1"/>
    </xf>
    <xf numFmtId="1" fontId="2" fillId="19" borderId="18" xfId="54" applyNumberFormat="1" applyFont="1" applyFill="1" applyBorder="1" applyAlignment="1" applyProtection="1">
      <alignment vertical="center" shrinkToFit="1"/>
      <protection hidden="1"/>
    </xf>
    <xf numFmtId="1" fontId="2" fillId="19" borderId="19" xfId="54" applyNumberFormat="1" applyFont="1" applyFill="1" applyBorder="1" applyAlignment="1" applyProtection="1">
      <alignment vertical="center" shrinkToFit="1"/>
      <protection hidden="1"/>
    </xf>
    <xf numFmtId="3" fontId="1" fillId="16" borderId="18" xfId="15" applyNumberFormat="1" applyFont="1" applyFill="1" applyBorder="1" applyAlignment="1" applyProtection="1">
      <alignment vertical="center" shrinkToFit="1"/>
      <protection hidden="1"/>
    </xf>
    <xf numFmtId="3" fontId="2" fillId="16" borderId="13" xfId="54" applyNumberFormat="1" applyFont="1" applyFill="1" applyBorder="1" applyAlignment="1" applyProtection="1">
      <alignment vertical="center" shrinkToFit="1"/>
      <protection hidden="1"/>
    </xf>
    <xf numFmtId="0" fontId="1" fillId="0" borderId="0" xfId="52" applyFont="1">
      <alignment/>
      <protection/>
    </xf>
    <xf numFmtId="3" fontId="1" fillId="19" borderId="13" xfId="55" applyNumberFormat="1" applyFont="1" applyFill="1" applyBorder="1" applyAlignment="1">
      <alignment vertical="center"/>
      <protection/>
    </xf>
    <xf numFmtId="10" fontId="2" fillId="19" borderId="13" xfId="47" applyNumberFormat="1" applyFont="1" applyFill="1" applyBorder="1" applyAlignment="1">
      <alignment horizontal="center" vertical="center" shrinkToFit="1"/>
    </xf>
    <xf numFmtId="0" fontId="1" fillId="19" borderId="13" xfId="55" applyFont="1" applyFill="1" applyBorder="1" applyAlignment="1">
      <alignment vertical="center"/>
      <protection/>
    </xf>
    <xf numFmtId="166" fontId="2" fillId="19" borderId="13" xfId="55" applyNumberFormat="1" applyFont="1" applyFill="1" applyBorder="1" applyAlignment="1">
      <alignment horizontal="center" vertical="center" shrinkToFit="1"/>
      <protection/>
    </xf>
    <xf numFmtId="165" fontId="2" fillId="19" borderId="13" xfId="55" applyNumberFormat="1" applyFont="1" applyFill="1" applyBorder="1" applyAlignment="1">
      <alignment horizontal="center" vertical="center" shrinkToFit="1"/>
      <protection/>
    </xf>
    <xf numFmtId="165" fontId="1" fillId="19" borderId="13" xfId="55" applyNumberFormat="1" applyFont="1" applyFill="1" applyBorder="1" applyAlignment="1">
      <alignment horizontal="left" vertical="center" wrapText="1"/>
      <protection/>
    </xf>
    <xf numFmtId="8" fontId="2" fillId="16" borderId="13" xfId="60" applyNumberFormat="1" applyFont="1" applyFill="1" applyBorder="1" applyAlignment="1">
      <alignment horizontal="center" vertical="center" shrinkToFit="1"/>
    </xf>
    <xf numFmtId="166" fontId="2" fillId="19" borderId="13" xfId="55" applyNumberFormat="1" applyFont="1" applyFill="1" applyBorder="1" applyAlignment="1">
      <alignment horizontal="center" vertical="center" wrapText="1" shrinkToFit="1"/>
      <protection/>
    </xf>
    <xf numFmtId="166" fontId="1" fillId="19" borderId="13" xfId="55" applyNumberFormat="1" applyFont="1" applyFill="1" applyBorder="1" applyAlignment="1">
      <alignment horizontal="center" vertical="center" shrinkToFit="1"/>
      <protection/>
    </xf>
    <xf numFmtId="166" fontId="1" fillId="16" borderId="13" xfId="55" applyNumberFormat="1" applyFont="1" applyFill="1" applyBorder="1" applyAlignment="1">
      <alignment horizontal="right" vertical="center" shrinkToFit="1"/>
      <protection/>
    </xf>
    <xf numFmtId="0" fontId="1" fillId="0" borderId="0" xfId="58" applyFont="1" applyAlignment="1">
      <alignment vertical="center"/>
      <protection/>
    </xf>
    <xf numFmtId="0" fontId="1" fillId="0" borderId="0" xfId="58" applyFont="1" applyFill="1" applyAlignment="1">
      <alignment vertical="center"/>
      <protection/>
    </xf>
    <xf numFmtId="0" fontId="1" fillId="0" borderId="0" xfId="58" applyFont="1" applyAlignment="1">
      <alignment vertical="center" wrapText="1"/>
      <protection/>
    </xf>
    <xf numFmtId="0" fontId="1" fillId="0" borderId="20" xfId="58" applyFont="1" applyFill="1" applyBorder="1" applyAlignment="1">
      <alignment vertical="center"/>
      <protection/>
    </xf>
    <xf numFmtId="169" fontId="1" fillId="0" borderId="0" xfId="58" applyNumberFormat="1" applyFont="1" applyFill="1" applyBorder="1" applyAlignment="1">
      <alignment vertical="center"/>
      <protection/>
    </xf>
    <xf numFmtId="165" fontId="1" fillId="0" borderId="0" xfId="58" applyNumberFormat="1" applyFont="1" applyFill="1" applyBorder="1" applyAlignment="1">
      <alignment vertical="center" shrinkToFit="1"/>
      <protection/>
    </xf>
    <xf numFmtId="10" fontId="1" fillId="0" borderId="0" xfId="47" applyNumberFormat="1" applyFont="1" applyFill="1" applyBorder="1" applyAlignment="1">
      <alignment vertical="center" shrinkToFit="1"/>
    </xf>
    <xf numFmtId="0" fontId="1" fillId="0" borderId="13" xfId="58" applyFont="1" applyBorder="1" applyAlignment="1">
      <alignment vertical="center" wrapText="1"/>
      <protection/>
    </xf>
    <xf numFmtId="0" fontId="1" fillId="19" borderId="13" xfId="58" applyFont="1" applyFill="1" applyBorder="1" applyAlignment="1">
      <alignment horizontal="center" vertical="center" wrapText="1"/>
      <protection/>
    </xf>
    <xf numFmtId="165" fontId="1" fillId="0" borderId="21" xfId="58" applyNumberFormat="1" applyFont="1" applyBorder="1" applyAlignment="1">
      <alignment vertical="center" shrinkToFit="1"/>
      <protection/>
    </xf>
    <xf numFmtId="0" fontId="0" fillId="0" borderId="0" xfId="0" applyAlignment="1">
      <alignment vertical="center"/>
    </xf>
    <xf numFmtId="0" fontId="2" fillId="0" borderId="22" xfId="58" applyFont="1" applyFill="1" applyBorder="1" applyAlignment="1">
      <alignment vertical="center"/>
      <protection/>
    </xf>
    <xf numFmtId="0" fontId="2" fillId="19" borderId="12" xfId="58" applyFont="1" applyFill="1" applyBorder="1" applyAlignment="1">
      <alignment vertical="center"/>
      <protection/>
    </xf>
    <xf numFmtId="0" fontId="1" fillId="19" borderId="14" xfId="58" applyFont="1" applyFill="1" applyBorder="1" applyAlignment="1">
      <alignment vertical="center"/>
      <protection/>
    </xf>
    <xf numFmtId="0" fontId="1" fillId="19" borderId="16" xfId="58" applyFont="1" applyFill="1" applyBorder="1" applyAlignment="1">
      <alignment vertical="center"/>
      <protection/>
    </xf>
    <xf numFmtId="165" fontId="1" fillId="16" borderId="13" xfId="58" applyNumberFormat="1" applyFont="1" applyFill="1" applyBorder="1" applyAlignment="1">
      <alignment vertical="center" shrinkToFit="1"/>
      <protection/>
    </xf>
    <xf numFmtId="165" fontId="2" fillId="16" borderId="23" xfId="58" applyNumberFormat="1" applyFont="1" applyFill="1" applyBorder="1" applyAlignment="1">
      <alignment vertical="center" shrinkToFit="1"/>
      <protection/>
    </xf>
    <xf numFmtId="165" fontId="2" fillId="16" borderId="21" xfId="58" applyNumberFormat="1" applyFont="1" applyFill="1" applyBorder="1" applyAlignment="1">
      <alignment vertical="center" shrinkToFit="1"/>
      <protection/>
    </xf>
    <xf numFmtId="165" fontId="2" fillId="16" borderId="13" xfId="58" applyNumberFormat="1" applyFont="1" applyFill="1" applyBorder="1" applyAlignment="1">
      <alignment vertical="center" shrinkToFit="1"/>
      <protection/>
    </xf>
    <xf numFmtId="0" fontId="1" fillId="0" borderId="13" xfId="0" applyFont="1" applyFill="1" applyBorder="1" applyAlignment="1">
      <alignment horizontal="right" vertical="center" wrapText="1"/>
    </xf>
    <xf numFmtId="4" fontId="1" fillId="18" borderId="14" xfId="0" applyNumberFormat="1" applyFont="1" applyFill="1" applyBorder="1" applyAlignment="1">
      <alignment horizontal="center" vertical="center" wrapText="1"/>
    </xf>
    <xf numFmtId="4" fontId="2" fillId="18" borderId="14" xfId="0" applyNumberFormat="1" applyFont="1" applyFill="1" applyBorder="1" applyAlignment="1">
      <alignment horizontal="center" vertical="center" wrapText="1"/>
    </xf>
    <xf numFmtId="0" fontId="1" fillId="19" borderId="13" xfId="0" applyFont="1" applyFill="1" applyBorder="1" applyAlignment="1">
      <alignment horizontal="center" vertical="center" wrapText="1"/>
    </xf>
    <xf numFmtId="9" fontId="2" fillId="19" borderId="1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18" borderId="13" xfId="0" applyFont="1" applyFill="1" applyBorder="1" applyAlignment="1">
      <alignment horizontal="center" vertical="center" wrapText="1"/>
    </xf>
    <xf numFmtId="4" fontId="1" fillId="18" borderId="16" xfId="0" applyNumberFormat="1" applyFont="1" applyFill="1" applyBorder="1" applyAlignment="1">
      <alignment horizontal="center" vertical="center" wrapText="1"/>
    </xf>
    <xf numFmtId="4" fontId="1" fillId="18" borderId="13" xfId="0" applyNumberFormat="1" applyFont="1" applyFill="1" applyBorder="1" applyAlignment="1">
      <alignment horizontal="center" vertical="center" wrapText="1"/>
    </xf>
    <xf numFmtId="165" fontId="1" fillId="0" borderId="0" xfId="58" applyNumberFormat="1" applyFont="1" applyAlignment="1">
      <alignment vertical="center" shrinkToFit="1"/>
      <protection/>
    </xf>
    <xf numFmtId="0" fontId="2" fillId="0" borderId="13" xfId="58" applyFont="1" applyBorder="1" applyAlignment="1">
      <alignment vertical="center" wrapText="1"/>
      <protection/>
    </xf>
    <xf numFmtId="165" fontId="1" fillId="19" borderId="13" xfId="58" applyNumberFormat="1" applyFont="1" applyFill="1" applyBorder="1" applyAlignment="1">
      <alignment vertical="center" shrinkToFit="1"/>
      <protection/>
    </xf>
    <xf numFmtId="0" fontId="1" fillId="0" borderId="0" xfId="59" applyFont="1" applyFill="1" applyAlignment="1">
      <alignment vertical="center"/>
      <protection/>
    </xf>
    <xf numFmtId="0" fontId="42" fillId="0" borderId="0" xfId="59" applyFont="1" applyFill="1" applyAlignment="1">
      <alignment vertical="center"/>
      <protection/>
    </xf>
    <xf numFmtId="0" fontId="42" fillId="0" borderId="18" xfId="15" applyFont="1" applyFill="1" applyBorder="1" applyAlignment="1">
      <alignment vertical="center"/>
      <protection/>
    </xf>
    <xf numFmtId="166" fontId="41" fillId="0" borderId="0" xfId="59" applyNumberFormat="1" applyFont="1" applyFill="1" applyAlignment="1">
      <alignment vertical="center"/>
      <protection/>
    </xf>
    <xf numFmtId="3" fontId="18" fillId="0" borderId="18" xfId="59" applyNumberFormat="1" applyFont="1" applyFill="1" applyBorder="1" applyAlignment="1">
      <alignment vertical="center" shrinkToFit="1"/>
      <protection/>
    </xf>
    <xf numFmtId="166" fontId="18" fillId="0" borderId="0" xfId="59" applyNumberFormat="1" applyFont="1" applyFill="1" applyAlignment="1">
      <alignment vertical="center"/>
      <protection/>
    </xf>
    <xf numFmtId="3" fontId="17" fillId="0" borderId="18" xfId="59" applyNumberFormat="1" applyFont="1" applyFill="1" applyBorder="1" applyAlignment="1">
      <alignment vertical="center" shrinkToFit="1"/>
      <protection/>
    </xf>
    <xf numFmtId="0" fontId="41" fillId="0" borderId="0" xfId="59" applyFont="1" applyFill="1" applyAlignment="1">
      <alignment vertical="center"/>
      <protection/>
    </xf>
    <xf numFmtId="166" fontId="41" fillId="19" borderId="13" xfId="59" applyNumberFormat="1" applyFont="1" applyFill="1" applyBorder="1" applyAlignment="1">
      <alignment vertical="center"/>
      <protection/>
    </xf>
    <xf numFmtId="3" fontId="41" fillId="19" borderId="13" xfId="59" applyNumberFormat="1" applyFont="1" applyFill="1" applyBorder="1" applyAlignment="1">
      <alignment vertical="center" shrinkToFit="1"/>
      <protection/>
    </xf>
    <xf numFmtId="3" fontId="18" fillId="16" borderId="13" xfId="59" applyNumberFormat="1" applyFont="1" applyFill="1" applyBorder="1" applyAlignment="1">
      <alignment horizontal="right" vertical="center" shrinkToFit="1"/>
      <protection/>
    </xf>
    <xf numFmtId="3" fontId="17" fillId="16" borderId="13" xfId="59" applyNumberFormat="1" applyFont="1" applyFill="1" applyBorder="1" applyAlignment="1">
      <alignment horizontal="right" vertical="center" shrinkToFit="1"/>
      <protection/>
    </xf>
    <xf numFmtId="166" fontId="2" fillId="19" borderId="13" xfId="15" applyNumberFormat="1" applyFont="1" applyFill="1" applyBorder="1" applyAlignment="1">
      <alignment vertical="center"/>
      <protection/>
    </xf>
    <xf numFmtId="0" fontId="2" fillId="19" borderId="13" xfId="59" applyFont="1" applyFill="1" applyBorder="1" applyAlignment="1">
      <alignment vertical="center"/>
      <protection/>
    </xf>
    <xf numFmtId="0" fontId="3" fillId="19" borderId="13" xfId="59" applyFont="1" applyFill="1" applyBorder="1" applyAlignment="1">
      <alignment horizontal="right" vertical="center"/>
      <protection/>
    </xf>
    <xf numFmtId="0" fontId="1" fillId="0" borderId="0" xfId="58" applyFont="1">
      <alignment/>
      <protection/>
    </xf>
    <xf numFmtId="0" fontId="2" fillId="22" borderId="0" xfId="54" applyFont="1" applyFill="1" applyAlignment="1" applyProtection="1">
      <alignment horizontal="left" vertical="center"/>
      <protection hidden="1"/>
    </xf>
    <xf numFmtId="165" fontId="21" fillId="16" borderId="24" xfId="58" applyNumberFormat="1" applyFont="1" applyFill="1" applyBorder="1" applyAlignment="1">
      <alignment horizontal="right" vertical="center" shrinkToFit="1"/>
      <protection/>
    </xf>
    <xf numFmtId="10" fontId="1" fillId="19" borderId="13" xfId="54" applyNumberFormat="1" applyFont="1" applyFill="1" applyBorder="1" applyAlignment="1" applyProtection="1">
      <alignment vertical="center"/>
      <protection hidden="1"/>
    </xf>
    <xf numFmtId="0" fontId="1" fillId="19" borderId="13" xfId="54" applyFont="1" applyFill="1" applyBorder="1" applyAlignment="1" applyProtection="1">
      <alignment horizontal="left" vertical="center" indent="1"/>
      <protection hidden="1"/>
    </xf>
    <xf numFmtId="10" fontId="2" fillId="19" borderId="13" xfId="54" applyNumberFormat="1" applyFont="1" applyFill="1" applyBorder="1" applyAlignment="1" applyProtection="1">
      <alignment horizontal="right" vertical="center"/>
      <protection hidden="1"/>
    </xf>
    <xf numFmtId="0" fontId="2" fillId="19" borderId="13" xfId="54" applyFont="1" applyFill="1" applyBorder="1" applyAlignment="1" applyProtection="1">
      <alignment horizontal="left" vertical="center"/>
      <protection hidden="1"/>
    </xf>
    <xf numFmtId="0" fontId="2" fillId="19" borderId="13" xfId="54" applyFont="1" applyFill="1" applyBorder="1" applyAlignment="1" applyProtection="1">
      <alignment horizontal="center" vertical="center"/>
      <protection hidden="1"/>
    </xf>
    <xf numFmtId="0" fontId="1" fillId="0" borderId="13" xfId="58" applyFont="1" applyFill="1" applyBorder="1" applyAlignment="1">
      <alignment vertical="center" wrapText="1"/>
      <protection/>
    </xf>
    <xf numFmtId="0" fontId="2" fillId="16" borderId="13" xfId="58" applyFont="1" applyFill="1" applyBorder="1" applyAlignment="1">
      <alignment vertical="center"/>
      <protection/>
    </xf>
    <xf numFmtId="0" fontId="1" fillId="0" borderId="0" xfId="58" applyFont="1" applyAlignment="1">
      <alignment wrapText="1"/>
      <protection/>
    </xf>
    <xf numFmtId="0" fontId="1" fillId="0" borderId="0" xfId="58" applyFont="1" applyFill="1">
      <alignment/>
      <protection/>
    </xf>
    <xf numFmtId="0" fontId="7" fillId="5" borderId="12" xfId="59" applyFont="1" applyFill="1" applyBorder="1" applyAlignment="1">
      <alignment vertical="center"/>
      <protection/>
    </xf>
    <xf numFmtId="3" fontId="18" fillId="0" borderId="13" xfId="59" applyNumberFormat="1" applyFont="1" applyFill="1" applyBorder="1" applyAlignment="1">
      <alignment horizontal="right" vertical="center" shrinkToFit="1"/>
      <protection/>
    </xf>
    <xf numFmtId="165" fontId="1" fillId="23" borderId="13" xfId="58" applyNumberFormat="1" applyFont="1" applyFill="1" applyBorder="1" applyAlignment="1">
      <alignment vertical="center" shrinkToFit="1"/>
      <protection/>
    </xf>
    <xf numFmtId="165" fontId="1" fillId="23" borderId="13" xfId="58" applyNumberFormat="1" applyFont="1" applyFill="1" applyBorder="1" applyAlignment="1">
      <alignment horizontal="center" vertical="center" shrinkToFit="1"/>
      <protection/>
    </xf>
    <xf numFmtId="0" fontId="1" fillId="16" borderId="13" xfId="58" applyFont="1" applyFill="1" applyBorder="1" applyAlignment="1">
      <alignment vertical="center"/>
      <protection/>
    </xf>
    <xf numFmtId="165" fontId="2" fillId="19" borderId="13" xfId="55" applyNumberFormat="1" applyFont="1" applyFill="1" applyBorder="1" applyAlignment="1">
      <alignment horizontal="center" vertical="center" wrapText="1"/>
      <protection/>
    </xf>
    <xf numFmtId="49" fontId="1" fillId="0" borderId="13" xfId="57" applyNumberFormat="1" applyFont="1" applyFill="1" applyBorder="1" applyAlignment="1">
      <alignment vertical="center" wrapText="1"/>
      <protection/>
    </xf>
    <xf numFmtId="0" fontId="2" fillId="19" borderId="16" xfId="52" applyFont="1" applyFill="1" applyBorder="1" applyAlignment="1">
      <alignment vertical="center" wrapText="1"/>
      <protection/>
    </xf>
    <xf numFmtId="166" fontId="44" fillId="19" borderId="13" xfId="55" applyNumberFormat="1" applyFont="1" applyFill="1" applyBorder="1" applyAlignment="1">
      <alignment horizontal="center" vertical="center" wrapText="1" shrinkToFit="1"/>
      <protection/>
    </xf>
    <xf numFmtId="0" fontId="1" fillId="19" borderId="17" xfId="58" applyFont="1" applyFill="1" applyBorder="1" applyAlignment="1">
      <alignment horizontal="center" vertical="center" wrapText="1"/>
      <protection/>
    </xf>
    <xf numFmtId="165" fontId="1" fillId="16" borderId="23" xfId="58" applyNumberFormat="1" applyFont="1" applyFill="1" applyBorder="1" applyAlignment="1">
      <alignment vertical="center" shrinkToFit="1"/>
      <protection/>
    </xf>
    <xf numFmtId="165" fontId="1" fillId="0" borderId="25" xfId="58" applyNumberFormat="1" applyFont="1" applyBorder="1" applyAlignment="1">
      <alignment vertical="center" shrinkToFit="1"/>
      <protection/>
    </xf>
    <xf numFmtId="165" fontId="1" fillId="22" borderId="23" xfId="58" applyNumberFormat="1" applyFont="1" applyFill="1" applyBorder="1" applyAlignment="1">
      <alignment vertical="center" shrinkToFit="1"/>
      <protection/>
    </xf>
    <xf numFmtId="165" fontId="2" fillId="16" borderId="25" xfId="58" applyNumberFormat="1" applyFont="1" applyFill="1" applyBorder="1" applyAlignment="1">
      <alignment vertical="center" shrinkToFit="1"/>
      <protection/>
    </xf>
    <xf numFmtId="165" fontId="1" fillId="19" borderId="23" xfId="58" applyNumberFormat="1" applyFont="1" applyFill="1" applyBorder="1" applyAlignment="1">
      <alignment horizontal="center" vertical="center" wrapText="1"/>
      <protection/>
    </xf>
    <xf numFmtId="165" fontId="1" fillId="19" borderId="25" xfId="58" applyNumberFormat="1" applyFont="1" applyFill="1" applyBorder="1" applyAlignment="1">
      <alignment horizontal="center" vertical="center" wrapText="1"/>
      <protection/>
    </xf>
    <xf numFmtId="165" fontId="1" fillId="19" borderId="21" xfId="58" applyNumberFormat="1" applyFont="1" applyFill="1" applyBorder="1" applyAlignment="1">
      <alignment horizontal="center" vertical="center" wrapText="1"/>
      <protection/>
    </xf>
    <xf numFmtId="10" fontId="1" fillId="23" borderId="13" xfId="58" applyNumberFormat="1" applyFont="1" applyFill="1" applyBorder="1" applyAlignment="1">
      <alignment horizontal="center" vertical="center" shrinkToFit="1"/>
      <protection/>
    </xf>
    <xf numFmtId="0" fontId="1" fillId="0" borderId="0" xfId="52" applyFont="1" applyAlignment="1">
      <alignment vertical="center"/>
      <protection/>
    </xf>
    <xf numFmtId="0" fontId="2" fillId="0" borderId="0" xfId="52" applyFont="1" applyAlignment="1">
      <alignment vertical="center"/>
      <protection/>
    </xf>
    <xf numFmtId="0" fontId="1" fillId="0" borderId="13" xfId="52" applyFont="1" applyBorder="1" applyAlignment="1">
      <alignment vertical="center"/>
      <protection/>
    </xf>
    <xf numFmtId="166" fontId="2" fillId="19" borderId="13" xfId="55" applyNumberFormat="1" applyFont="1" applyFill="1" applyBorder="1" applyAlignment="1">
      <alignment horizontal="center" vertical="center" wrapText="1"/>
      <protection/>
    </xf>
    <xf numFmtId="166" fontId="2" fillId="19" borderId="13" xfId="55" applyNumberFormat="1" applyFont="1" applyFill="1" applyBorder="1" applyAlignment="1">
      <alignment horizontal="center" vertical="center"/>
      <protection/>
    </xf>
    <xf numFmtId="166" fontId="1" fillId="16" borderId="13" xfId="55" applyNumberFormat="1" applyFont="1" applyFill="1" applyBorder="1" applyAlignment="1">
      <alignment horizontal="right" vertical="center"/>
      <protection/>
    </xf>
    <xf numFmtId="0" fontId="2" fillId="0" borderId="13" xfId="52" applyFont="1" applyBorder="1" applyAlignment="1">
      <alignment vertical="center"/>
      <protection/>
    </xf>
    <xf numFmtId="0" fontId="1" fillId="19" borderId="13" xfId="15" applyFont="1" applyFill="1" applyBorder="1" applyAlignment="1" applyProtection="1">
      <alignment horizontal="center" vertical="center"/>
      <protection hidden="1"/>
    </xf>
    <xf numFmtId="0" fontId="7" fillId="5" borderId="19" xfId="0" applyFont="1" applyFill="1" applyBorder="1" applyAlignment="1">
      <alignment horizontal="left" vertical="center"/>
    </xf>
    <xf numFmtId="0" fontId="0" fillId="5" borderId="26" xfId="0" applyFill="1" applyBorder="1" applyAlignment="1">
      <alignment vertical="center"/>
    </xf>
    <xf numFmtId="0" fontId="0" fillId="5" borderId="27" xfId="0" applyFill="1" applyBorder="1" applyAlignment="1">
      <alignment vertical="center"/>
    </xf>
    <xf numFmtId="0" fontId="20" fillId="5" borderId="28" xfId="0" applyFont="1" applyFill="1" applyBorder="1" applyAlignment="1">
      <alignment horizontal="left" vertical="center"/>
    </xf>
    <xf numFmtId="0" fontId="0" fillId="5" borderId="29" xfId="0" applyFill="1" applyBorder="1" applyAlignment="1">
      <alignment vertical="center"/>
    </xf>
    <xf numFmtId="0" fontId="0" fillId="5" borderId="30" xfId="0" applyFill="1" applyBorder="1" applyAlignment="1">
      <alignment vertical="center"/>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2" fillId="19"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13"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0" xfId="0" applyAlignment="1">
      <alignment horizontal="center" vertical="center"/>
    </xf>
    <xf numFmtId="3" fontId="2" fillId="7" borderId="13" xfId="54" applyNumberFormat="1" applyFont="1" applyFill="1" applyBorder="1" applyAlignment="1" applyProtection="1">
      <alignment vertical="center" shrinkToFit="1"/>
      <protection hidden="1"/>
    </xf>
    <xf numFmtId="165" fontId="22" fillId="16" borderId="13" xfId="58" applyNumberFormat="1" applyFont="1" applyFill="1" applyBorder="1" applyAlignment="1">
      <alignment horizontal="right" vertical="center" shrinkToFit="1"/>
      <protection/>
    </xf>
    <xf numFmtId="0" fontId="1" fillId="5" borderId="14" xfId="59" applyFont="1" applyFill="1" applyBorder="1" applyAlignment="1">
      <alignment vertical="center"/>
      <protection/>
    </xf>
    <xf numFmtId="0" fontId="1" fillId="5" borderId="16" xfId="59" applyFont="1" applyFill="1" applyBorder="1" applyAlignment="1">
      <alignment vertical="center"/>
      <protection/>
    </xf>
    <xf numFmtId="165" fontId="2" fillId="19" borderId="23" xfId="58" applyNumberFormat="1" applyFont="1" applyFill="1" applyBorder="1" applyAlignment="1">
      <alignment horizontal="center" vertical="center" wrapText="1"/>
      <protection/>
    </xf>
    <xf numFmtId="165" fontId="2" fillId="19" borderId="25" xfId="58" applyNumberFormat="1" applyFont="1" applyFill="1" applyBorder="1" applyAlignment="1">
      <alignment horizontal="center" vertical="center" wrapText="1"/>
      <protection/>
    </xf>
    <xf numFmtId="165" fontId="2" fillId="19" borderId="21" xfId="58" applyNumberFormat="1" applyFont="1" applyFill="1" applyBorder="1" applyAlignment="1">
      <alignment horizontal="center" vertical="center" wrapText="1"/>
      <protection/>
    </xf>
    <xf numFmtId="0" fontId="1" fillId="0" borderId="13" xfId="58" applyFont="1" applyFill="1" applyBorder="1" applyAlignment="1">
      <alignment horizontal="left" vertical="center" wrapText="1"/>
      <protection/>
    </xf>
    <xf numFmtId="0" fontId="2" fillId="0" borderId="13" xfId="58" applyFont="1" applyFill="1" applyBorder="1" applyAlignment="1">
      <alignment horizontal="left" vertical="center" wrapText="1"/>
      <protection/>
    </xf>
    <xf numFmtId="3" fontId="1" fillId="16" borderId="13" xfId="58" applyNumberFormat="1" applyFont="1" applyFill="1" applyBorder="1" applyAlignment="1">
      <alignment vertical="center"/>
      <protection/>
    </xf>
    <xf numFmtId="3" fontId="21" fillId="16" borderId="13" xfId="39" applyNumberFormat="1" applyFont="1" applyFill="1" applyBorder="1" applyAlignment="1">
      <alignment horizontal="right" vertical="center" shrinkToFit="1"/>
    </xf>
    <xf numFmtId="3" fontId="21" fillId="19" borderId="13" xfId="39" applyNumberFormat="1" applyFont="1" applyFill="1" applyBorder="1" applyAlignment="1">
      <alignment horizontal="right" vertical="center" shrinkToFit="1"/>
    </xf>
    <xf numFmtId="3" fontId="22" fillId="16" borderId="13" xfId="39" applyNumberFormat="1" applyFont="1" applyFill="1" applyBorder="1" applyAlignment="1">
      <alignment horizontal="right" vertical="center" shrinkToFit="1"/>
    </xf>
    <xf numFmtId="165" fontId="21" fillId="16" borderId="13" xfId="57" applyNumberFormat="1" applyFont="1" applyFill="1" applyBorder="1" applyAlignment="1">
      <alignment horizontal="right" vertical="center" shrinkToFit="1"/>
      <protection/>
    </xf>
    <xf numFmtId="165" fontId="22" fillId="16" borderId="13" xfId="39" applyNumberFormat="1" applyFont="1" applyFill="1" applyBorder="1" applyAlignment="1">
      <alignment horizontal="right" vertical="center" shrinkToFit="1"/>
    </xf>
    <xf numFmtId="165" fontId="21" fillId="19" borderId="13" xfId="57" applyNumberFormat="1" applyFont="1" applyFill="1" applyBorder="1" applyAlignment="1">
      <alignment horizontal="right" vertical="center" shrinkToFit="1"/>
      <protection/>
    </xf>
    <xf numFmtId="173" fontId="21" fillId="20" borderId="13" xfId="39" applyNumberFormat="1" applyFont="1" applyFill="1" applyBorder="1" applyAlignment="1">
      <alignment horizontal="right" vertical="center" shrinkToFit="1"/>
    </xf>
    <xf numFmtId="0" fontId="18" fillId="0" borderId="0" xfId="56" applyFont="1" applyFill="1" applyAlignment="1">
      <alignment vertical="center"/>
      <protection/>
    </xf>
    <xf numFmtId="0" fontId="18" fillId="0" borderId="0" xfId="56" applyFont="1" applyFill="1" applyBorder="1" applyAlignment="1">
      <alignment vertical="center"/>
      <protection/>
    </xf>
    <xf numFmtId="172" fontId="8" fillId="19" borderId="13" xfId="48" applyNumberFormat="1" applyFont="1" applyFill="1" applyBorder="1" applyAlignment="1">
      <alignment horizontal="center" vertical="center" shrinkToFit="1"/>
    </xf>
    <xf numFmtId="0" fontId="18" fillId="0" borderId="0" xfId="56" applyFont="1" applyFill="1" applyAlignment="1">
      <alignment vertical="center" wrapText="1"/>
      <protection/>
    </xf>
    <xf numFmtId="0" fontId="47" fillId="0" borderId="0" xfId="56" applyFont="1" applyFill="1" applyAlignment="1">
      <alignment horizontal="right" vertical="center"/>
      <protection/>
    </xf>
    <xf numFmtId="0" fontId="48" fillId="0" borderId="0" xfId="56" applyFont="1" applyFill="1" applyAlignment="1">
      <alignment vertical="center"/>
      <protection/>
    </xf>
    <xf numFmtId="49" fontId="47" fillId="0" borderId="0" xfId="56" applyNumberFormat="1" applyFont="1" applyFill="1" applyAlignment="1">
      <alignment horizontal="right" vertical="center"/>
      <protection/>
    </xf>
    <xf numFmtId="172" fontId="49" fillId="0" borderId="13" xfId="48" applyNumberFormat="1" applyFont="1" applyFill="1" applyBorder="1" applyAlignment="1">
      <alignment horizontal="center" vertical="center" shrinkToFit="1"/>
    </xf>
    <xf numFmtId="0" fontId="1" fillId="0" borderId="0" xfId="56" applyFont="1" applyFill="1" applyAlignment="1">
      <alignment horizontal="right" vertical="center" wrapText="1"/>
      <protection/>
    </xf>
    <xf numFmtId="0" fontId="47" fillId="0" borderId="0" xfId="56" applyFont="1" applyFill="1" applyAlignment="1">
      <alignment vertical="center"/>
      <protection/>
    </xf>
    <xf numFmtId="3" fontId="1" fillId="0" borderId="13" xfId="56" applyNumberFormat="1" applyFont="1" applyFill="1" applyBorder="1" applyAlignment="1">
      <alignment vertical="center" wrapText="1"/>
      <protection/>
    </xf>
    <xf numFmtId="0" fontId="1" fillId="18" borderId="12" xfId="0" applyFont="1" applyFill="1" applyBorder="1" applyAlignment="1">
      <alignment horizontal="left" vertical="center" wrapText="1"/>
    </xf>
    <xf numFmtId="0" fontId="3" fillId="18" borderId="13" xfId="0" applyFont="1" applyFill="1" applyBorder="1" applyAlignment="1">
      <alignment horizontal="center" vertical="center" wrapText="1"/>
    </xf>
    <xf numFmtId="0" fontId="42" fillId="18" borderId="13" xfId="0" applyFont="1" applyFill="1" applyBorder="1" applyAlignment="1">
      <alignment horizontal="center" vertical="center" wrapText="1"/>
    </xf>
    <xf numFmtId="0" fontId="3" fillId="18" borderId="13" xfId="0" applyFont="1" applyFill="1" applyBorder="1" applyAlignment="1">
      <alignment horizontal="left" vertical="center" wrapText="1"/>
    </xf>
    <xf numFmtId="3" fontId="21" fillId="20" borderId="13" xfId="39" applyNumberFormat="1" applyFont="1" applyFill="1" applyBorder="1" applyAlignment="1">
      <alignment horizontal="right" vertical="center" shrinkToFit="1"/>
    </xf>
    <xf numFmtId="3" fontId="21" fillId="19" borderId="13" xfId="57" applyNumberFormat="1" applyFont="1" applyFill="1" applyBorder="1" applyAlignment="1">
      <alignment horizontal="right" vertical="center" shrinkToFit="1"/>
      <protection/>
    </xf>
    <xf numFmtId="3" fontId="2" fillId="20" borderId="14" xfId="57" applyNumberFormat="1" applyFont="1" applyFill="1" applyBorder="1" applyAlignment="1">
      <alignment horizontal="left" vertical="center" wrapText="1"/>
      <protection/>
    </xf>
    <xf numFmtId="3" fontId="2" fillId="20" borderId="16" xfId="57" applyNumberFormat="1" applyFont="1" applyFill="1" applyBorder="1" applyAlignment="1">
      <alignment horizontal="left" vertical="center" wrapText="1"/>
      <protection/>
    </xf>
    <xf numFmtId="0" fontId="50" fillId="18" borderId="13" xfId="0" applyFont="1" applyFill="1" applyBorder="1" applyAlignment="1">
      <alignment horizontal="left" vertical="center" wrapText="1"/>
    </xf>
    <xf numFmtId="3" fontId="21" fillId="16" borderId="13" xfId="57" applyNumberFormat="1" applyFont="1" applyFill="1" applyBorder="1" applyAlignment="1">
      <alignment horizontal="right" vertical="center" shrinkToFit="1"/>
      <protection/>
    </xf>
    <xf numFmtId="165" fontId="21" fillId="19" borderId="13" xfId="39" applyNumberFormat="1" applyFont="1" applyFill="1" applyBorder="1" applyAlignment="1">
      <alignment horizontal="right" vertical="center" shrinkToFit="1"/>
    </xf>
    <xf numFmtId="165" fontId="2" fillId="19" borderId="14" xfId="57" applyNumberFormat="1" applyFont="1" applyFill="1" applyBorder="1" applyAlignment="1">
      <alignment horizontal="left" vertical="center" wrapText="1"/>
      <protection/>
    </xf>
    <xf numFmtId="165" fontId="2" fillId="19" borderId="16" xfId="57" applyNumberFormat="1" applyFont="1" applyFill="1" applyBorder="1" applyAlignment="1">
      <alignment horizontal="left" vertical="center" wrapText="1"/>
      <protection/>
    </xf>
    <xf numFmtId="166" fontId="17" fillId="0" borderId="13" xfId="15" applyNumberFormat="1" applyFont="1" applyFill="1" applyBorder="1" applyAlignment="1">
      <alignment vertical="center"/>
      <protection/>
    </xf>
    <xf numFmtId="0" fontId="3" fillId="0" borderId="13" xfId="15" applyFont="1" applyFill="1" applyBorder="1" applyAlignment="1">
      <alignment vertical="center"/>
      <protection/>
    </xf>
    <xf numFmtId="49" fontId="18" fillId="0" borderId="13" xfId="15" applyNumberFormat="1" applyFont="1" applyFill="1" applyBorder="1" applyAlignment="1">
      <alignment horizontal="left" vertical="center" wrapText="1"/>
      <protection/>
    </xf>
    <xf numFmtId="0" fontId="42" fillId="0" borderId="13" xfId="15" applyFont="1" applyFill="1" applyBorder="1" applyAlignment="1">
      <alignment vertical="center"/>
      <protection/>
    </xf>
    <xf numFmtId="0" fontId="3" fillId="0" borderId="13" xfId="59" applyFont="1" applyFill="1" applyBorder="1" applyAlignment="1">
      <alignment vertical="center"/>
      <protection/>
    </xf>
    <xf numFmtId="4" fontId="2" fillId="18" borderId="14" xfId="0" applyNumberFormat="1" applyFont="1" applyFill="1" applyBorder="1" applyAlignment="1">
      <alignment horizontal="left" vertical="center"/>
    </xf>
    <xf numFmtId="0" fontId="46" fillId="18" borderId="13" xfId="0" applyFont="1" applyFill="1" applyBorder="1" applyAlignment="1">
      <alignment horizontal="left" vertical="center" wrapText="1"/>
    </xf>
    <xf numFmtId="0" fontId="1" fillId="0" borderId="0" xfId="56" applyFont="1" applyFill="1" applyAlignment="1">
      <alignment horizontal="center" vertical="center"/>
      <protection/>
    </xf>
    <xf numFmtId="3" fontId="17" fillId="0" borderId="13" xfId="59" applyNumberFormat="1" applyFont="1" applyFill="1" applyBorder="1" applyAlignment="1">
      <alignment vertical="center" shrinkToFit="1"/>
      <protection/>
    </xf>
    <xf numFmtId="0" fontId="46" fillId="18" borderId="12" xfId="0" applyFont="1" applyFill="1" applyBorder="1" applyAlignment="1">
      <alignment horizontal="left" vertical="center" wrapText="1"/>
    </xf>
    <xf numFmtId="0" fontId="0" fillId="0" borderId="0" xfId="0" applyAlignment="1">
      <alignment vertical="center" wrapText="1"/>
    </xf>
    <xf numFmtId="0" fontId="51" fillId="0" borderId="13" xfId="0" applyFont="1" applyBorder="1" applyAlignment="1">
      <alignment horizontal="center" vertical="center" wrapText="1"/>
    </xf>
    <xf numFmtId="3" fontId="1" fillId="19" borderId="15" xfId="15" applyNumberFormat="1" applyFont="1" applyFill="1" applyBorder="1" applyAlignment="1" applyProtection="1">
      <alignment vertical="center" shrinkToFit="1"/>
      <protection hidden="1"/>
    </xf>
    <xf numFmtId="3" fontId="1" fillId="19" borderId="18" xfId="15" applyNumberFormat="1" applyFont="1" applyFill="1" applyBorder="1" applyAlignment="1" applyProtection="1">
      <alignment vertical="center" shrinkToFit="1"/>
      <protection hidden="1"/>
    </xf>
    <xf numFmtId="0" fontId="3" fillId="0" borderId="0" xfId="0" applyFont="1" applyFill="1" applyBorder="1" applyAlignment="1">
      <alignment horizontal="center" vertical="center" wrapText="1"/>
    </xf>
    <xf numFmtId="3" fontId="1" fillId="0" borderId="0" xfId="55" applyNumberFormat="1" applyFont="1" applyFill="1" applyBorder="1" applyAlignment="1">
      <alignment vertical="center"/>
      <protection/>
    </xf>
    <xf numFmtId="0" fontId="1" fillId="0" borderId="0" xfId="55" applyFont="1" applyFill="1" applyBorder="1" applyAlignment="1">
      <alignment horizontal="center" vertical="center"/>
      <protection/>
    </xf>
    <xf numFmtId="0" fontId="1" fillId="0" borderId="0" xfId="55" applyFont="1" applyFill="1" applyBorder="1" applyAlignment="1">
      <alignment vertical="center"/>
      <protection/>
    </xf>
    <xf numFmtId="0" fontId="2" fillId="19" borderId="12" xfId="54" applyFont="1" applyFill="1" applyBorder="1" applyAlignment="1" applyProtection="1">
      <alignment vertical="center" wrapText="1"/>
      <protection hidden="1"/>
    </xf>
    <xf numFmtId="0" fontId="1" fillId="19" borderId="13" xfId="58" applyFont="1" applyFill="1" applyBorder="1" applyAlignment="1">
      <alignment horizontal="left" vertical="center" wrapText="1" indent="1"/>
      <protection/>
    </xf>
    <xf numFmtId="0" fontId="2" fillId="19" borderId="13" xfId="58" applyFont="1" applyFill="1" applyBorder="1" applyAlignment="1">
      <alignment vertical="center" wrapText="1"/>
      <protection/>
    </xf>
    <xf numFmtId="0" fontId="2" fillId="5" borderId="13" xfId="58" applyFont="1" applyFill="1" applyBorder="1" applyAlignment="1">
      <alignment vertical="center" wrapText="1"/>
      <protection/>
    </xf>
    <xf numFmtId="3" fontId="1" fillId="16" borderId="13" xfId="58" applyNumberFormat="1" applyFont="1" applyFill="1" applyBorder="1" applyAlignment="1">
      <alignment vertical="center" shrinkToFit="1"/>
      <protection/>
    </xf>
    <xf numFmtId="3" fontId="18" fillId="19" borderId="13" xfId="59" applyNumberFormat="1" applyFont="1" applyFill="1" applyBorder="1" applyAlignment="1">
      <alignment horizontal="right" vertical="center" shrinkToFit="1"/>
      <protection/>
    </xf>
    <xf numFmtId="3" fontId="18" fillId="0" borderId="13" xfId="59" applyNumberFormat="1" applyFont="1" applyFill="1" applyBorder="1" applyAlignment="1">
      <alignment vertical="center" shrinkToFit="1"/>
      <protection/>
    </xf>
    <xf numFmtId="0" fontId="1" fillId="19" borderId="13" xfId="58" applyFont="1" applyFill="1" applyBorder="1">
      <alignment/>
      <protection/>
    </xf>
    <xf numFmtId="0" fontId="7" fillId="0" borderId="13" xfId="58" applyFont="1" applyFill="1" applyBorder="1" applyAlignment="1">
      <alignment horizontal="left" vertical="center" wrapText="1"/>
      <protection/>
    </xf>
    <xf numFmtId="165" fontId="22" fillId="16" borderId="13" xfId="57" applyNumberFormat="1" applyFont="1" applyFill="1" applyBorder="1" applyAlignment="1">
      <alignment horizontal="right" vertical="center" shrinkToFit="1"/>
      <protection/>
    </xf>
    <xf numFmtId="164" fontId="42" fillId="16" borderId="13" xfId="59" applyNumberFormat="1" applyFont="1" applyFill="1" applyBorder="1" applyAlignment="1">
      <alignment vertical="center"/>
      <protection/>
    </xf>
    <xf numFmtId="0" fontId="1" fillId="0" borderId="13" xfId="52" applyFont="1" applyBorder="1">
      <alignment/>
      <protection/>
    </xf>
    <xf numFmtId="165" fontId="1" fillId="19" borderId="18" xfId="58" applyNumberFormat="1" applyFont="1" applyFill="1" applyBorder="1" applyAlignment="1">
      <alignment horizontal="center" vertical="center" wrapText="1"/>
      <protection/>
    </xf>
    <xf numFmtId="165" fontId="2" fillId="19" borderId="18" xfId="58" applyNumberFormat="1" applyFont="1" applyFill="1" applyBorder="1" applyAlignment="1">
      <alignment horizontal="center" vertical="center" wrapText="1"/>
      <protection/>
    </xf>
    <xf numFmtId="165" fontId="1" fillId="19" borderId="31" xfId="58" applyNumberFormat="1" applyFont="1" applyFill="1" applyBorder="1" applyAlignment="1">
      <alignment horizontal="center" vertical="center" wrapText="1"/>
      <protection/>
    </xf>
    <xf numFmtId="165" fontId="2" fillId="19" borderId="31" xfId="58" applyNumberFormat="1" applyFont="1" applyFill="1" applyBorder="1" applyAlignment="1">
      <alignment horizontal="center" vertical="center" wrapText="1"/>
      <protection/>
    </xf>
    <xf numFmtId="165" fontId="1" fillId="7" borderId="13" xfId="58" applyNumberFormat="1" applyFont="1" applyFill="1" applyBorder="1" applyAlignment="1">
      <alignment vertical="center"/>
      <protection/>
    </xf>
    <xf numFmtId="165" fontId="1" fillId="16" borderId="13" xfId="58" applyNumberFormat="1" applyFont="1" applyFill="1" applyBorder="1" applyAlignment="1">
      <alignment horizontal="right" vertical="center"/>
      <protection/>
    </xf>
    <xf numFmtId="165" fontId="2" fillId="16" borderId="13" xfId="58" applyNumberFormat="1" applyFont="1" applyFill="1" applyBorder="1" applyAlignment="1">
      <alignment horizontal="right" vertical="center"/>
      <protection/>
    </xf>
    <xf numFmtId="3" fontId="1" fillId="19" borderId="13" xfId="52" applyNumberFormat="1" applyFont="1" applyFill="1" applyBorder="1" applyAlignment="1">
      <alignment vertical="center"/>
      <protection/>
    </xf>
    <xf numFmtId="3" fontId="1" fillId="16" borderId="13" xfId="52" applyNumberFormat="1" applyFont="1" applyFill="1" applyBorder="1" applyAlignment="1">
      <alignment vertical="center"/>
      <protection/>
    </xf>
    <xf numFmtId="3" fontId="1" fillId="7" borderId="13" xfId="52" applyNumberFormat="1" applyFont="1" applyFill="1" applyBorder="1">
      <alignment/>
      <protection/>
    </xf>
    <xf numFmtId="165" fontId="1" fillId="19" borderId="13" xfId="58" applyNumberFormat="1" applyFont="1" applyFill="1" applyBorder="1" applyAlignment="1">
      <alignment vertical="center"/>
      <protection/>
    </xf>
    <xf numFmtId="165" fontId="1" fillId="19" borderId="23" xfId="58" applyNumberFormat="1" applyFont="1" applyFill="1" applyBorder="1" applyAlignment="1">
      <alignment vertical="center"/>
      <protection/>
    </xf>
    <xf numFmtId="165" fontId="1" fillId="19" borderId="25" xfId="58" applyNumberFormat="1" applyFont="1" applyFill="1" applyBorder="1" applyAlignment="1">
      <alignment vertical="center"/>
      <protection/>
    </xf>
    <xf numFmtId="165" fontId="1" fillId="19" borderId="21" xfId="58" applyNumberFormat="1" applyFont="1" applyFill="1" applyBorder="1" applyAlignment="1">
      <alignment vertical="center"/>
      <protection/>
    </xf>
    <xf numFmtId="0" fontId="1" fillId="0" borderId="13" xfId="58" applyFont="1" applyBorder="1" applyAlignment="1">
      <alignment horizontal="center" vertical="center" wrapText="1"/>
      <protection/>
    </xf>
    <xf numFmtId="0" fontId="1" fillId="18" borderId="13" xfId="0" applyFont="1" applyFill="1" applyBorder="1" applyAlignment="1">
      <alignment horizontal="right" vertical="center" wrapText="1"/>
    </xf>
    <xf numFmtId="10" fontId="18" fillId="7" borderId="13" xfId="57" applyNumberFormat="1" applyFont="1" applyFill="1" applyBorder="1" applyAlignment="1">
      <alignment horizontal="center" vertical="center" wrapText="1"/>
      <protection/>
    </xf>
    <xf numFmtId="0" fontId="24" fillId="0" borderId="0" xfId="77" applyFont="1" applyFill="1" applyAlignment="1" applyProtection="1">
      <alignment horizontal="center" vertical="center"/>
      <protection locked="0"/>
    </xf>
    <xf numFmtId="0" fontId="24" fillId="0" borderId="0" xfId="77" applyFont="1" applyAlignment="1" applyProtection="1">
      <alignment horizontal="center" vertical="center"/>
      <protection locked="0"/>
    </xf>
    <xf numFmtId="0" fontId="55" fillId="0" borderId="0" xfId="77" applyFont="1" applyBorder="1" applyAlignment="1" applyProtection="1">
      <alignment horizontal="left" vertical="center" wrapText="1"/>
      <protection locked="0"/>
    </xf>
    <xf numFmtId="0" fontId="56" fillId="16" borderId="13" xfId="77" applyFont="1" applyFill="1" applyBorder="1" applyAlignment="1" applyProtection="1">
      <alignment horizontal="center" vertical="center" wrapText="1"/>
      <protection/>
    </xf>
    <xf numFmtId="0" fontId="56" fillId="16" borderId="14" xfId="77" applyFont="1" applyFill="1" applyBorder="1" applyAlignment="1" applyProtection="1">
      <alignment vertical="center" wrapText="1"/>
      <protection/>
    </xf>
    <xf numFmtId="0" fontId="56" fillId="16" borderId="16" xfId="77" applyFont="1" applyFill="1" applyBorder="1" applyAlignment="1" applyProtection="1">
      <alignment vertical="center" wrapText="1"/>
      <protection/>
    </xf>
    <xf numFmtId="0" fontId="56" fillId="0" borderId="13" xfId="77" applyFont="1" applyFill="1" applyBorder="1" applyAlignment="1" applyProtection="1">
      <alignment horizontal="center" vertical="center" wrapText="1"/>
      <protection/>
    </xf>
    <xf numFmtId="0" fontId="56" fillId="0" borderId="13" xfId="77" applyFont="1" applyFill="1" applyBorder="1" applyAlignment="1" applyProtection="1">
      <alignment horizontal="center" vertical="center"/>
      <protection/>
    </xf>
    <xf numFmtId="0" fontId="58" fillId="0" borderId="13" xfId="77" applyFont="1" applyFill="1" applyBorder="1" applyAlignment="1" applyProtection="1">
      <alignment horizontal="center" vertical="center" wrapText="1"/>
      <protection/>
    </xf>
    <xf numFmtId="0" fontId="56" fillId="0" borderId="13" xfId="77" applyFont="1" applyFill="1" applyBorder="1" applyAlignment="1">
      <alignment horizontal="center"/>
      <protection/>
    </xf>
    <xf numFmtId="0" fontId="59" fillId="0" borderId="13" xfId="78" applyFont="1" applyBorder="1" applyAlignment="1">
      <alignment horizontal="justify" vertical="center" wrapText="1"/>
      <protection/>
    </xf>
    <xf numFmtId="0" fontId="59" fillId="0" borderId="13" xfId="77" applyFont="1" applyFill="1" applyBorder="1" applyAlignment="1">
      <alignment horizontal="center" vertical="center"/>
      <protection/>
    </xf>
    <xf numFmtId="0" fontId="24" fillId="0" borderId="13" xfId="77" applyFont="1" applyFill="1" applyBorder="1" applyAlignment="1">
      <alignment horizontal="center" vertical="center" wrapText="1"/>
      <protection/>
    </xf>
    <xf numFmtId="0" fontId="24" fillId="16" borderId="13" xfId="77" applyFont="1" applyFill="1" applyBorder="1" applyAlignment="1" applyProtection="1">
      <alignment horizontal="center" vertical="center"/>
      <protection locked="0"/>
    </xf>
    <xf numFmtId="2" fontId="24" fillId="20" borderId="13" xfId="77" applyNumberFormat="1" applyFont="1" applyFill="1" applyBorder="1" applyAlignment="1" applyProtection="1">
      <alignment horizontal="center" vertical="center"/>
      <protection locked="0"/>
    </xf>
    <xf numFmtId="0" fontId="59" fillId="18" borderId="13" xfId="78" applyFont="1" applyFill="1" applyBorder="1" applyAlignment="1">
      <alignment horizontal="justify" vertical="center" wrapText="1"/>
      <protection/>
    </xf>
    <xf numFmtId="0" fontId="59" fillId="18" borderId="13" xfId="77" applyFont="1" applyFill="1" applyBorder="1" applyAlignment="1">
      <alignment horizontal="center" vertical="center"/>
      <protection/>
    </xf>
    <xf numFmtId="0" fontId="24" fillId="18" borderId="13" xfId="77" applyFont="1" applyFill="1" applyBorder="1" applyAlignment="1">
      <alignment horizontal="center" vertical="center" wrapText="1"/>
      <protection/>
    </xf>
    <xf numFmtId="0" fontId="24" fillId="18" borderId="0" xfId="77" applyFont="1" applyFill="1" applyAlignment="1" applyProtection="1">
      <alignment horizontal="center" vertical="center"/>
      <protection locked="0"/>
    </xf>
    <xf numFmtId="0" fontId="56" fillId="19" borderId="13" xfId="78" applyFont="1" applyFill="1" applyBorder="1" applyAlignment="1">
      <alignment horizontal="left" vertical="center" wrapText="1"/>
      <protection/>
    </xf>
    <xf numFmtId="0" fontId="24" fillId="19" borderId="13" xfId="77" applyFont="1" applyFill="1" applyBorder="1" applyAlignment="1" applyProtection="1">
      <alignment horizontal="center" vertical="center"/>
      <protection locked="0"/>
    </xf>
    <xf numFmtId="0" fontId="56" fillId="5" borderId="13" xfId="78" applyFont="1" applyFill="1" applyBorder="1" applyAlignment="1">
      <alignment horizontal="left" vertical="center" wrapText="1"/>
      <protection/>
    </xf>
    <xf numFmtId="175" fontId="56" fillId="16" borderId="13" xfId="77" applyNumberFormat="1" applyFont="1" applyFill="1" applyBorder="1" applyAlignment="1">
      <alignment horizontal="center"/>
      <protection/>
    </xf>
    <xf numFmtId="0" fontId="24" fillId="5" borderId="13" xfId="77" applyFont="1" applyFill="1" applyBorder="1" applyAlignment="1" applyProtection="1">
      <alignment horizontal="center" vertical="center"/>
      <protection locked="0"/>
    </xf>
    <xf numFmtId="2" fontId="37" fillId="20" borderId="32" xfId="77" applyNumberFormat="1" applyFont="1" applyFill="1" applyBorder="1" applyAlignment="1" applyProtection="1">
      <alignment horizontal="center" vertical="center"/>
      <protection locked="0"/>
    </xf>
    <xf numFmtId="0" fontId="37" fillId="0" borderId="0" xfId="77" applyFont="1" applyFill="1" applyAlignment="1" applyProtection="1">
      <alignment horizontal="center" vertical="center"/>
      <protection locked="0"/>
    </xf>
    <xf numFmtId="0" fontId="37" fillId="0" borderId="0" xfId="77" applyFont="1" applyAlignment="1" applyProtection="1">
      <alignment horizontal="center" vertical="center"/>
      <protection locked="0"/>
    </xf>
    <xf numFmtId="0" fontId="56" fillId="0" borderId="0" xfId="77" applyFont="1" applyFill="1" applyBorder="1" applyAlignment="1">
      <alignment horizontal="left"/>
      <protection/>
    </xf>
    <xf numFmtId="0" fontId="37" fillId="0" borderId="0" xfId="77" applyFont="1" applyBorder="1" applyAlignment="1" applyProtection="1">
      <alignment horizontal="center" vertical="center"/>
      <protection locked="0"/>
    </xf>
    <xf numFmtId="175" fontId="56" fillId="22" borderId="0" xfId="77" applyNumberFormat="1" applyFont="1" applyFill="1" applyBorder="1" applyAlignment="1">
      <alignment horizontal="center"/>
      <protection/>
    </xf>
    <xf numFmtId="0" fontId="37" fillId="0" borderId="0" xfId="77" applyFont="1" applyFill="1" applyBorder="1" applyAlignment="1">
      <alignment horizontal="center" vertical="center"/>
      <protection/>
    </xf>
    <xf numFmtId="2" fontId="37" fillId="0" borderId="0" xfId="77" applyNumberFormat="1" applyFont="1" applyBorder="1" applyAlignment="1" applyProtection="1">
      <alignment horizontal="center" vertical="center"/>
      <protection locked="0"/>
    </xf>
    <xf numFmtId="0" fontId="58" fillId="0" borderId="0" xfId="77" applyFont="1" applyFill="1" applyBorder="1" applyAlignment="1">
      <alignment horizontal="center"/>
      <protection/>
    </xf>
    <xf numFmtId="175" fontId="60" fillId="22" borderId="0" xfId="77" applyNumberFormat="1" applyFont="1" applyFill="1" applyBorder="1" applyAlignment="1">
      <alignment horizontal="center"/>
      <protection/>
    </xf>
    <xf numFmtId="0" fontId="61" fillId="0" borderId="0" xfId="77" applyFont="1" applyFill="1" applyBorder="1" applyAlignment="1">
      <alignment horizontal="center" vertical="center"/>
      <protection/>
    </xf>
    <xf numFmtId="0" fontId="24" fillId="0" borderId="0" xfId="77" applyFont="1" applyBorder="1" applyAlignment="1" applyProtection="1">
      <alignment horizontal="center" vertical="center"/>
      <protection locked="0"/>
    </xf>
    <xf numFmtId="176" fontId="24" fillId="0" borderId="0" xfId="77" applyNumberFormat="1" applyFont="1" applyAlignment="1" applyProtection="1">
      <alignment horizontal="center" vertical="center"/>
      <protection locked="0"/>
    </xf>
    <xf numFmtId="0" fontId="55" fillId="7" borderId="13" xfId="77" applyFont="1" applyFill="1" applyBorder="1" applyAlignment="1" applyProtection="1">
      <alignment horizontal="left" vertical="center" wrapText="1"/>
      <protection locked="0"/>
    </xf>
    <xf numFmtId="165" fontId="2" fillId="19" borderId="13" xfId="55" applyNumberFormat="1" applyFont="1" applyFill="1" applyBorder="1" applyAlignment="1">
      <alignment horizontal="center" vertical="center" wrapText="1"/>
      <protection/>
    </xf>
    <xf numFmtId="0" fontId="2" fillId="19" borderId="13" xfId="52" applyFont="1" applyFill="1" applyBorder="1" applyAlignment="1">
      <alignment horizontal="center" vertical="center" wrapText="1"/>
      <protection/>
    </xf>
    <xf numFmtId="0" fontId="43" fillId="0" borderId="16" xfId="0" applyFont="1" applyBorder="1" applyAlignment="1">
      <alignment horizontal="justify" vertical="center" wrapText="1"/>
    </xf>
    <xf numFmtId="165" fontId="2" fillId="19" borderId="13" xfId="55" applyNumberFormat="1" applyFont="1" applyFill="1" applyBorder="1" applyAlignment="1">
      <alignment horizontal="left" vertical="center" wrapText="1"/>
      <protection/>
    </xf>
    <xf numFmtId="0" fontId="2" fillId="19" borderId="13" xfId="53" applyFont="1" applyFill="1" applyBorder="1" applyAlignment="1">
      <alignment horizontal="left" vertical="center" wrapText="1"/>
      <protection/>
    </xf>
    <xf numFmtId="0" fontId="20" fillId="5" borderId="12" xfId="0" applyFont="1" applyFill="1" applyBorder="1" applyAlignment="1">
      <alignment horizontal="justify" vertical="center" wrapText="1"/>
    </xf>
    <xf numFmtId="0" fontId="43" fillId="0" borderId="14" xfId="0" applyFont="1" applyBorder="1" applyAlignment="1">
      <alignment horizontal="justify" vertical="center" wrapText="1"/>
    </xf>
    <xf numFmtId="10" fontId="1" fillId="23" borderId="12" xfId="58" applyNumberFormat="1" applyFont="1" applyFill="1" applyBorder="1" applyAlignment="1">
      <alignment horizontal="center" vertical="center" shrinkToFit="1"/>
      <protection/>
    </xf>
    <xf numFmtId="10" fontId="1" fillId="23" borderId="14" xfId="58" applyNumberFormat="1" applyFont="1" applyFill="1" applyBorder="1" applyAlignment="1">
      <alignment horizontal="center" vertical="center" shrinkToFit="1"/>
      <protection/>
    </xf>
    <xf numFmtId="10" fontId="1" fillId="23" borderId="16" xfId="58" applyNumberFormat="1" applyFont="1" applyFill="1" applyBorder="1" applyAlignment="1">
      <alignment horizontal="center" vertical="center" shrinkToFit="1"/>
      <protection/>
    </xf>
    <xf numFmtId="0" fontId="43" fillId="5" borderId="33" xfId="0" applyFont="1" applyFill="1" applyBorder="1" applyAlignment="1">
      <alignment horizontal="center" vertical="center"/>
    </xf>
    <xf numFmtId="0" fontId="43" fillId="5" borderId="34" xfId="0" applyFont="1" applyFill="1" applyBorder="1" applyAlignment="1">
      <alignment horizontal="center" vertical="center"/>
    </xf>
    <xf numFmtId="0" fontId="43" fillId="5" borderId="35" xfId="0" applyFont="1" applyFill="1" applyBorder="1" applyAlignment="1">
      <alignment horizontal="center" vertical="center"/>
    </xf>
    <xf numFmtId="0" fontId="0" fillId="0" borderId="15" xfId="0" applyBorder="1" applyAlignment="1">
      <alignment horizontal="left" vertical="center" wrapText="1"/>
    </xf>
    <xf numFmtId="0" fontId="43" fillId="0" borderId="0" xfId="0" applyFont="1" applyFill="1" applyAlignment="1">
      <alignment horizontal="center"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2" fillId="18" borderId="13"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0" fillId="0" borderId="13" xfId="0" applyBorder="1" applyAlignment="1">
      <alignment vertical="center" wrapText="1"/>
    </xf>
    <xf numFmtId="0" fontId="42" fillId="18" borderId="12" xfId="0" applyFont="1" applyFill="1" applyBorder="1" applyAlignment="1">
      <alignment horizontal="center" vertical="center" wrapText="1"/>
    </xf>
    <xf numFmtId="0" fontId="42" fillId="18" borderId="16" xfId="0" applyFont="1" applyFill="1" applyBorder="1" applyAlignment="1">
      <alignment horizontal="center" vertical="center" wrapText="1"/>
    </xf>
    <xf numFmtId="0" fontId="7" fillId="5" borderId="13" xfId="0" applyFont="1" applyFill="1" applyBorder="1" applyAlignment="1">
      <alignment horizontal="center" vertical="center" wrapText="1"/>
    </xf>
    <xf numFmtId="165" fontId="45" fillId="19" borderId="12" xfId="55" applyNumberFormat="1" applyFont="1" applyFill="1" applyBorder="1" applyAlignment="1">
      <alignment horizontal="center" vertical="center" wrapText="1"/>
      <protection/>
    </xf>
    <xf numFmtId="165" fontId="45" fillId="19" borderId="14" xfId="55" applyNumberFormat="1" applyFont="1" applyFill="1" applyBorder="1" applyAlignment="1">
      <alignment horizontal="center" vertical="center" wrapText="1"/>
      <protection/>
    </xf>
    <xf numFmtId="165" fontId="45" fillId="19" borderId="16" xfId="55" applyNumberFormat="1" applyFont="1" applyFill="1" applyBorder="1" applyAlignment="1">
      <alignment horizontal="center" vertical="center" wrapText="1"/>
      <protection/>
    </xf>
    <xf numFmtId="0" fontId="7" fillId="5" borderId="12" xfId="0" applyFont="1" applyFill="1" applyBorder="1" applyAlignment="1">
      <alignment horizontal="justify" vertical="justify" wrapText="1"/>
    </xf>
    <xf numFmtId="0" fontId="7" fillId="5" borderId="14" xfId="0" applyFont="1" applyFill="1" applyBorder="1" applyAlignment="1">
      <alignment horizontal="justify" vertical="justify" wrapText="1"/>
    </xf>
    <xf numFmtId="0" fontId="7" fillId="5" borderId="16" xfId="0" applyFont="1" applyFill="1" applyBorder="1" applyAlignment="1">
      <alignment horizontal="justify" vertical="justify" wrapText="1"/>
    </xf>
    <xf numFmtId="0" fontId="7" fillId="5" borderId="12" xfId="0" applyFont="1" applyFill="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2" fillId="0" borderId="12" xfId="52" applyFont="1" applyBorder="1" applyAlignment="1">
      <alignment horizontal="left" vertical="center"/>
      <protection/>
    </xf>
    <xf numFmtId="0" fontId="2" fillId="0" borderId="14" xfId="52" applyFont="1" applyBorder="1" applyAlignment="1">
      <alignment horizontal="left" vertical="center"/>
      <protection/>
    </xf>
    <xf numFmtId="0" fontId="2" fillId="0" borderId="16" xfId="52" applyFont="1" applyBorder="1" applyAlignment="1">
      <alignment horizontal="left" vertical="center"/>
      <protection/>
    </xf>
    <xf numFmtId="0" fontId="1" fillId="0" borderId="12" xfId="52" applyFont="1" applyBorder="1" applyAlignment="1">
      <alignment horizontal="left" vertical="center" wrapText="1"/>
      <protection/>
    </xf>
    <xf numFmtId="0" fontId="1" fillId="0" borderId="14" xfId="52" applyFont="1" applyBorder="1" applyAlignment="1">
      <alignment horizontal="left" vertical="center" wrapText="1"/>
      <protection/>
    </xf>
    <xf numFmtId="0" fontId="1" fillId="0" borderId="16" xfId="52" applyFont="1" applyBorder="1" applyAlignment="1">
      <alignment horizontal="left" vertical="center" wrapText="1"/>
      <protection/>
    </xf>
    <xf numFmtId="0" fontId="3" fillId="18" borderId="13" xfId="0" applyFont="1" applyFill="1" applyBorder="1" applyAlignment="1">
      <alignment horizontal="center" vertical="center" wrapText="1"/>
    </xf>
    <xf numFmtId="0" fontId="2" fillId="0" borderId="12" xfId="52" applyFont="1" applyBorder="1" applyAlignment="1">
      <alignment horizontal="left" vertical="center" wrapText="1"/>
      <protection/>
    </xf>
    <xf numFmtId="0" fontId="2" fillId="0" borderId="14" xfId="52" applyFont="1" applyBorder="1" applyAlignment="1">
      <alignment horizontal="left" vertical="center" wrapText="1"/>
      <protection/>
    </xf>
    <xf numFmtId="0" fontId="2" fillId="0" borderId="16" xfId="52" applyFont="1" applyBorder="1" applyAlignment="1">
      <alignment horizontal="left" vertical="center" wrapText="1"/>
      <protection/>
    </xf>
    <xf numFmtId="0" fontId="3" fillId="18" borderId="12" xfId="0" applyFont="1" applyFill="1" applyBorder="1" applyAlignment="1">
      <alignment horizontal="left" vertical="center" wrapText="1"/>
    </xf>
    <xf numFmtId="0" fontId="3" fillId="18" borderId="14" xfId="0" applyFont="1" applyFill="1" applyBorder="1" applyAlignment="1">
      <alignment horizontal="left" vertical="center" wrapText="1"/>
    </xf>
    <xf numFmtId="0" fontId="3" fillId="18" borderId="16" xfId="0" applyFont="1" applyFill="1" applyBorder="1" applyAlignment="1">
      <alignment horizontal="left" vertical="center" wrapText="1"/>
    </xf>
    <xf numFmtId="165" fontId="1" fillId="19" borderId="36" xfId="58" applyNumberFormat="1" applyFont="1" applyFill="1" applyBorder="1" applyAlignment="1">
      <alignment horizontal="center" vertical="center" wrapText="1"/>
      <protection/>
    </xf>
    <xf numFmtId="165" fontId="1" fillId="19" borderId="37" xfId="58" applyNumberFormat="1" applyFont="1" applyFill="1" applyBorder="1" applyAlignment="1">
      <alignment horizontal="center" vertical="center" wrapText="1"/>
      <protection/>
    </xf>
    <xf numFmtId="49" fontId="18" fillId="0" borderId="17" xfId="58" applyNumberFormat="1" applyFont="1" applyFill="1" applyBorder="1" applyAlignment="1">
      <alignment horizontal="center" vertical="center" wrapText="1"/>
      <protection/>
    </xf>
    <xf numFmtId="49" fontId="18" fillId="0" borderId="18" xfId="58" applyNumberFormat="1" applyFont="1" applyFill="1" applyBorder="1" applyAlignment="1">
      <alignment horizontal="center" vertical="center" wrapText="1"/>
      <protection/>
    </xf>
    <xf numFmtId="49" fontId="18" fillId="0" borderId="15" xfId="58" applyNumberFormat="1" applyFont="1" applyFill="1" applyBorder="1" applyAlignment="1">
      <alignment horizontal="center" vertical="center" wrapText="1"/>
      <protection/>
    </xf>
    <xf numFmtId="165" fontId="1" fillId="19" borderId="18" xfId="58" applyNumberFormat="1" applyFont="1" applyFill="1" applyBorder="1" applyAlignment="1">
      <alignment horizontal="center" vertical="center" wrapText="1"/>
      <protection/>
    </xf>
    <xf numFmtId="165" fontId="1" fillId="19" borderId="31" xfId="58" applyNumberFormat="1" applyFont="1" applyFill="1" applyBorder="1" applyAlignment="1">
      <alignment horizontal="center" vertical="center" wrapText="1"/>
      <protection/>
    </xf>
    <xf numFmtId="165" fontId="2" fillId="19" borderId="18" xfId="58" applyNumberFormat="1" applyFont="1" applyFill="1" applyBorder="1" applyAlignment="1">
      <alignment horizontal="center" vertical="center" wrapText="1"/>
      <protection/>
    </xf>
    <xf numFmtId="165" fontId="2" fillId="19" borderId="31" xfId="58" applyNumberFormat="1" applyFont="1" applyFill="1" applyBorder="1" applyAlignment="1">
      <alignment horizontal="center" vertical="center" wrapText="1"/>
      <protection/>
    </xf>
    <xf numFmtId="165" fontId="2" fillId="19" borderId="36" xfId="58" applyNumberFormat="1" applyFont="1" applyFill="1" applyBorder="1" applyAlignment="1">
      <alignment horizontal="center" vertical="center" wrapText="1"/>
      <protection/>
    </xf>
    <xf numFmtId="165" fontId="2" fillId="19" borderId="37" xfId="58" applyNumberFormat="1" applyFont="1" applyFill="1" applyBorder="1" applyAlignment="1">
      <alignment horizontal="center" vertical="center" wrapText="1"/>
      <protection/>
    </xf>
    <xf numFmtId="1" fontId="2" fillId="18" borderId="17" xfId="0" applyNumberFormat="1" applyFont="1" applyFill="1" applyBorder="1" applyAlignment="1">
      <alignment horizontal="center" vertical="center" wrapText="1"/>
    </xf>
    <xf numFmtId="1" fontId="2" fillId="18" borderId="18" xfId="0" applyNumberFormat="1" applyFont="1" applyFill="1" applyBorder="1" applyAlignment="1">
      <alignment horizontal="center" vertical="center" wrapText="1"/>
    </xf>
    <xf numFmtId="1" fontId="2" fillId="18" borderId="15" xfId="0" applyNumberFormat="1" applyFont="1" applyFill="1" applyBorder="1" applyAlignment="1">
      <alignment horizontal="center" vertical="center" wrapText="1"/>
    </xf>
    <xf numFmtId="3" fontId="2" fillId="18" borderId="17" xfId="0" applyNumberFormat="1" applyFont="1" applyFill="1" applyBorder="1" applyAlignment="1">
      <alignment horizontal="center" vertical="center" wrapText="1"/>
    </xf>
    <xf numFmtId="3" fontId="2" fillId="18" borderId="18" xfId="0" applyNumberFormat="1" applyFont="1" applyFill="1" applyBorder="1" applyAlignment="1">
      <alignment horizontal="center" vertical="center" wrapText="1"/>
    </xf>
    <xf numFmtId="3" fontId="2" fillId="18" borderId="15" xfId="0" applyNumberFormat="1" applyFont="1" applyFill="1" applyBorder="1" applyAlignment="1">
      <alignment horizontal="center" vertical="center" wrapText="1"/>
    </xf>
    <xf numFmtId="0" fontId="2" fillId="18" borderId="17" xfId="0" applyFont="1" applyFill="1" applyBorder="1" applyAlignment="1">
      <alignment horizontal="left" vertical="center" wrapText="1"/>
    </xf>
    <xf numFmtId="0" fontId="2" fillId="18" borderId="18" xfId="0" applyFont="1" applyFill="1" applyBorder="1" applyAlignment="1">
      <alignment horizontal="left" vertical="center" wrapText="1"/>
    </xf>
    <xf numFmtId="0" fontId="0" fillId="0" borderId="18" xfId="0" applyBorder="1" applyAlignment="1">
      <alignment/>
    </xf>
    <xf numFmtId="0" fontId="0" fillId="0" borderId="15" xfId="0" applyBorder="1" applyAlignment="1">
      <alignment/>
    </xf>
    <xf numFmtId="169" fontId="2" fillId="18" borderId="17" xfId="0" applyNumberFormat="1" applyFont="1" applyFill="1" applyBorder="1" applyAlignment="1">
      <alignment horizontal="center" vertical="center" wrapText="1"/>
    </xf>
    <xf numFmtId="169" fontId="2" fillId="18" borderId="18" xfId="0" applyNumberFormat="1" applyFont="1" applyFill="1" applyBorder="1" applyAlignment="1">
      <alignment horizontal="center" vertical="center" wrapText="1"/>
    </xf>
    <xf numFmtId="169" fontId="2" fillId="18" borderId="15" xfId="0" applyNumberFormat="1" applyFont="1" applyFill="1" applyBorder="1" applyAlignment="1">
      <alignment horizontal="center" vertical="center" wrapText="1"/>
    </xf>
    <xf numFmtId="10" fontId="2" fillId="18" borderId="17" xfId="0" applyNumberFormat="1" applyFont="1" applyFill="1" applyBorder="1" applyAlignment="1">
      <alignment horizontal="left" vertical="center" wrapText="1"/>
    </xf>
    <xf numFmtId="10" fontId="2" fillId="18" borderId="18" xfId="0" applyNumberFormat="1" applyFont="1" applyFill="1" applyBorder="1" applyAlignment="1">
      <alignment horizontal="left" vertical="center" wrapText="1"/>
    </xf>
    <xf numFmtId="10" fontId="2" fillId="18" borderId="15" xfId="0" applyNumberFormat="1" applyFont="1" applyFill="1" applyBorder="1" applyAlignment="1">
      <alignment horizontal="left" vertical="center" wrapText="1"/>
    </xf>
    <xf numFmtId="3" fontId="2" fillId="18" borderId="17" xfId="0" applyNumberFormat="1" applyFont="1" applyFill="1" applyBorder="1" applyAlignment="1">
      <alignment horizontal="left" vertical="center" wrapText="1"/>
    </xf>
    <xf numFmtId="3" fontId="2" fillId="18" borderId="18" xfId="0" applyNumberFormat="1" applyFont="1" applyFill="1" applyBorder="1" applyAlignment="1">
      <alignment horizontal="left" vertical="center" wrapText="1"/>
    </xf>
    <xf numFmtId="3" fontId="2" fillId="18" borderId="15" xfId="0" applyNumberFormat="1" applyFont="1" applyFill="1" applyBorder="1" applyAlignment="1">
      <alignment horizontal="left" vertical="center" wrapText="1"/>
    </xf>
    <xf numFmtId="0" fontId="2" fillId="18" borderId="15" xfId="0" applyFont="1" applyFill="1" applyBorder="1" applyAlignment="1">
      <alignment horizontal="left" vertical="center" wrapText="1"/>
    </xf>
    <xf numFmtId="0" fontId="2" fillId="18" borderId="17" xfId="0" applyFont="1" applyFill="1" applyBorder="1" applyAlignment="1">
      <alignment horizontal="center" vertical="center" wrapText="1"/>
    </xf>
    <xf numFmtId="0" fontId="2" fillId="18" borderId="18" xfId="0" applyFont="1" applyFill="1" applyBorder="1" applyAlignment="1">
      <alignment horizontal="center" vertical="center" wrapText="1"/>
    </xf>
    <xf numFmtId="0" fontId="2" fillId="18" borderId="15" xfId="0" applyFont="1" applyFill="1" applyBorder="1" applyAlignment="1">
      <alignment horizontal="center" vertical="center" wrapText="1"/>
    </xf>
    <xf numFmtId="165" fontId="1" fillId="23" borderId="17" xfId="58" applyNumberFormat="1" applyFont="1" applyFill="1" applyBorder="1" applyAlignment="1">
      <alignment horizontal="center" vertical="center" shrinkToFit="1"/>
      <protection/>
    </xf>
    <xf numFmtId="165" fontId="1" fillId="23" borderId="15" xfId="58" applyNumberFormat="1" applyFont="1" applyFill="1" applyBorder="1" applyAlignment="1">
      <alignment horizontal="center" vertical="center" shrinkToFit="1"/>
      <protection/>
    </xf>
    <xf numFmtId="169" fontId="2" fillId="18" borderId="17" xfId="0" applyNumberFormat="1" applyFont="1" applyFill="1" applyBorder="1" applyAlignment="1">
      <alignment horizontal="left" vertical="center" wrapText="1"/>
    </xf>
    <xf numFmtId="169" fontId="2" fillId="18" borderId="18" xfId="0" applyNumberFormat="1" applyFont="1" applyFill="1" applyBorder="1" applyAlignment="1">
      <alignment horizontal="left" vertical="center" wrapText="1"/>
    </xf>
    <xf numFmtId="169" fontId="2" fillId="18" borderId="15" xfId="0" applyNumberFormat="1" applyFont="1" applyFill="1" applyBorder="1" applyAlignment="1">
      <alignment horizontal="left" vertical="center" wrapText="1"/>
    </xf>
    <xf numFmtId="1" fontId="2" fillId="18" borderId="17" xfId="0" applyNumberFormat="1" applyFont="1" applyFill="1" applyBorder="1" applyAlignment="1">
      <alignment horizontal="left" vertical="center" wrapText="1"/>
    </xf>
    <xf numFmtId="1" fontId="2" fillId="18" borderId="18" xfId="0" applyNumberFormat="1" applyFont="1" applyFill="1" applyBorder="1" applyAlignment="1">
      <alignment horizontal="left" vertical="center" wrapText="1"/>
    </xf>
    <xf numFmtId="1" fontId="2" fillId="18" borderId="15" xfId="0" applyNumberFormat="1" applyFont="1" applyFill="1" applyBorder="1" applyAlignment="1">
      <alignment horizontal="left" vertical="center" wrapText="1"/>
    </xf>
    <xf numFmtId="10" fontId="2" fillId="18" borderId="17" xfId="47" applyNumberFormat="1" applyFont="1" applyFill="1" applyBorder="1" applyAlignment="1">
      <alignment horizontal="center" vertical="center" wrapText="1"/>
    </xf>
    <xf numFmtId="10" fontId="2" fillId="18" borderId="15" xfId="47" applyNumberFormat="1" applyFont="1" applyFill="1" applyBorder="1" applyAlignment="1">
      <alignment horizontal="center" vertical="center" wrapText="1"/>
    </xf>
    <xf numFmtId="165" fontId="2" fillId="23" borderId="17" xfId="58" applyNumberFormat="1" applyFont="1" applyFill="1" applyBorder="1" applyAlignment="1">
      <alignment horizontal="center" vertical="center" shrinkToFit="1"/>
      <protection/>
    </xf>
    <xf numFmtId="165" fontId="2" fillId="23" borderId="15" xfId="58" applyNumberFormat="1" applyFont="1" applyFill="1" applyBorder="1" applyAlignment="1">
      <alignment horizontal="center" vertical="center" shrinkToFit="1"/>
      <protection/>
    </xf>
    <xf numFmtId="49" fontId="18" fillId="0" borderId="13" xfId="58" applyNumberFormat="1" applyFont="1" applyFill="1" applyBorder="1" applyAlignment="1">
      <alignment horizontal="center" vertical="center" wrapText="1"/>
      <protection/>
    </xf>
    <xf numFmtId="0" fontId="18" fillId="0" borderId="13" xfId="58" applyFont="1" applyFill="1" applyBorder="1" applyAlignment="1">
      <alignment horizontal="center" vertical="center" wrapText="1"/>
      <protection/>
    </xf>
    <xf numFmtId="0" fontId="1" fillId="18" borderId="1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64" fillId="0" borderId="12" xfId="58" applyFont="1" applyBorder="1" applyAlignment="1">
      <alignment horizontal="left" vertical="center" wrapText="1"/>
      <protection/>
    </xf>
    <xf numFmtId="0" fontId="0" fillId="0" borderId="14" xfId="0" applyBorder="1" applyAlignment="1">
      <alignment vertical="center"/>
    </xf>
    <xf numFmtId="0" fontId="0" fillId="0" borderId="16" xfId="0" applyBorder="1" applyAlignment="1">
      <alignment vertical="center"/>
    </xf>
    <xf numFmtId="0" fontId="54" fillId="0" borderId="13" xfId="77" applyFont="1" applyBorder="1" applyAlignment="1" applyProtection="1">
      <alignment horizontal="center" vertical="center" wrapText="1"/>
      <protection locked="0"/>
    </xf>
    <xf numFmtId="0" fontId="55" fillId="0" borderId="13" xfId="77" applyFont="1" applyBorder="1" applyAlignment="1" applyProtection="1">
      <alignment horizontal="left" vertical="center" wrapText="1"/>
      <protection locked="0"/>
    </xf>
    <xf numFmtId="0" fontId="55" fillId="0" borderId="12" xfId="77" applyFont="1" applyBorder="1" applyAlignment="1" applyProtection="1">
      <alignment horizontal="left" vertical="center" wrapText="1"/>
      <protection locked="0"/>
    </xf>
    <xf numFmtId="0" fontId="55" fillId="0" borderId="14" xfId="77" applyFont="1" applyBorder="1" applyAlignment="1" applyProtection="1">
      <alignment horizontal="left" vertical="center" wrapText="1"/>
      <protection locked="0"/>
    </xf>
    <xf numFmtId="0" fontId="55" fillId="0" borderId="16" xfId="77" applyFont="1" applyBorder="1" applyAlignment="1" applyProtection="1">
      <alignment horizontal="left" vertical="center" wrapText="1"/>
      <protection locked="0"/>
    </xf>
    <xf numFmtId="0" fontId="59" fillId="22" borderId="13" xfId="77" applyFont="1" applyFill="1" applyBorder="1" applyAlignment="1" applyProtection="1">
      <alignment horizontal="left" vertical="center" wrapText="1"/>
      <protection locked="0"/>
    </xf>
    <xf numFmtId="0" fontId="56" fillId="22" borderId="13" xfId="77" applyFont="1" applyFill="1" applyBorder="1" applyAlignment="1" applyProtection="1">
      <alignment horizontal="left" vertical="center" wrapText="1"/>
      <protection locked="0"/>
    </xf>
    <xf numFmtId="0" fontId="56" fillId="16" borderId="15" xfId="77" applyFont="1" applyFill="1" applyBorder="1" applyAlignment="1" applyProtection="1">
      <alignment horizontal="center" vertical="center" wrapText="1"/>
      <protection/>
    </xf>
    <xf numFmtId="0" fontId="56" fillId="16" borderId="13" xfId="77" applyFont="1" applyFill="1" applyBorder="1" applyAlignment="1" applyProtection="1">
      <alignment horizontal="center" vertical="center" wrapText="1"/>
      <protection/>
    </xf>
    <xf numFmtId="0" fontId="56" fillId="16" borderId="13" xfId="77" applyFont="1" applyFill="1" applyBorder="1" applyAlignment="1" applyProtection="1">
      <alignment horizontal="center" vertical="center"/>
      <protection/>
    </xf>
    <xf numFmtId="175" fontId="56" fillId="16" borderId="12" xfId="77" applyNumberFormat="1" applyFont="1" applyFill="1" applyBorder="1" applyAlignment="1">
      <alignment horizontal="center"/>
      <protection/>
    </xf>
    <xf numFmtId="175" fontId="56" fillId="16" borderId="14" xfId="77" applyNumberFormat="1" applyFont="1" applyFill="1" applyBorder="1" applyAlignment="1">
      <alignment horizontal="center"/>
      <protection/>
    </xf>
    <xf numFmtId="175" fontId="56" fillId="16" borderId="16" xfId="77" applyNumberFormat="1" applyFont="1" applyFill="1" applyBorder="1" applyAlignment="1">
      <alignment horizontal="center"/>
      <protection/>
    </xf>
    <xf numFmtId="0" fontId="56" fillId="0" borderId="12" xfId="77" applyFont="1" applyFill="1" applyBorder="1" applyAlignment="1">
      <alignment horizontal="right"/>
      <protection/>
    </xf>
    <xf numFmtId="0" fontId="56" fillId="0" borderId="14" xfId="77" applyFont="1" applyFill="1" applyBorder="1" applyAlignment="1">
      <alignment horizontal="right"/>
      <protection/>
    </xf>
    <xf numFmtId="0" fontId="56" fillId="0" borderId="16" xfId="77" applyFont="1" applyFill="1" applyBorder="1" applyAlignment="1">
      <alignment horizontal="right"/>
      <protection/>
    </xf>
    <xf numFmtId="0" fontId="24" fillId="0" borderId="13" xfId="77" applyFont="1" applyBorder="1" applyAlignment="1" applyProtection="1">
      <alignment horizontal="left" vertical="center" wrapText="1"/>
      <protection locked="0"/>
    </xf>
    <xf numFmtId="0" fontId="62" fillId="0" borderId="0" xfId="77" applyFont="1" applyBorder="1" applyAlignment="1" applyProtection="1">
      <alignment horizontal="left" vertical="center"/>
      <protection locked="0"/>
    </xf>
    <xf numFmtId="0" fontId="24" fillId="0" borderId="0" xfId="77" applyFont="1" applyAlignment="1">
      <alignment/>
      <protection/>
    </xf>
  </cellXfs>
  <cellStyles count="72">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Έμφαση1" xfId="21"/>
    <cellStyle name="20% - Έμφαση2" xfId="22"/>
    <cellStyle name="20% - Έμφαση3" xfId="23"/>
    <cellStyle name="20% - Έμφαση4" xfId="24"/>
    <cellStyle name="20% - Έμφαση5" xfId="25"/>
    <cellStyle name="20% - Έμφαση6" xfId="26"/>
    <cellStyle name="40% - Έμφαση1" xfId="27"/>
    <cellStyle name="40% - Έμφαση2" xfId="28"/>
    <cellStyle name="40% - Έμφαση3" xfId="29"/>
    <cellStyle name="40% - Έμφαση4" xfId="30"/>
    <cellStyle name="40% - Έμφαση5" xfId="31"/>
    <cellStyle name="40% - Έμφαση6" xfId="32"/>
    <cellStyle name="60% - Έμφαση1" xfId="33"/>
    <cellStyle name="60% - Έμφαση2" xfId="34"/>
    <cellStyle name="60% - Έμφαση3" xfId="35"/>
    <cellStyle name="60% - Έμφαση4" xfId="36"/>
    <cellStyle name="60% - Έμφαση5" xfId="37"/>
    <cellStyle name="60% - Έμφαση6" xfId="38"/>
    <cellStyle name="Comma" xfId="39"/>
    <cellStyle name="Comma [0]" xfId="40"/>
    <cellStyle name="Currency" xfId="41"/>
    <cellStyle name="Currency [0]" xfId="42"/>
    <cellStyle name="Euro" xfId="43"/>
    <cellStyle name="Followed Hyperlink" xfId="44"/>
    <cellStyle name="Hyperlink" xfId="45"/>
    <cellStyle name="Normal 2" xfId="46"/>
    <cellStyle name="Percent" xfId="47"/>
    <cellStyle name="Percent 2" xfId="48"/>
    <cellStyle name="Total of totals" xfId="49"/>
    <cellStyle name="vanster" xfId="50"/>
    <cellStyle name="Währung" xfId="51"/>
    <cellStyle name="Βασικό_daneio" xfId="52"/>
    <cellStyle name="Βασικό_viosimotita_koliaraki" xfId="53"/>
    <cellStyle name="Βασικό_Βιβλίο1" xfId="54"/>
    <cellStyle name="Βασικό_δανειο" xfId="55"/>
    <cellStyle name="Βασικό_ΔΙΑΝΟΜΗ ΚΕΡΔΩΝ" xfId="56"/>
    <cellStyle name="Βασικό_ΠΑΡΑΡΤΗΜΑ_I_3908_2011" xfId="57"/>
    <cellStyle name="Βασικό_ΠΑΡΑΡΤΗΜΑ_ΟΙΚΟΝΟΜ_ΒΙΟΜΗΧΑΝΙΑΣ_ΠΡΩΤΟΓΕΝ_N....2011" xfId="58"/>
    <cellStyle name="Βασικό_προστιθεμενη αξια" xfId="59"/>
    <cellStyle name="Διαχωριστικό χιλιάδων/υποδιαστολή_R ΣΥΝΕΔΡ" xfId="60"/>
    <cellStyle name="Εισαγωγή" xfId="61"/>
    <cellStyle name="Έλεγχος κελιού" xfId="62"/>
    <cellStyle name="Έμφαση1" xfId="63"/>
    <cellStyle name="Έμφαση2" xfId="64"/>
    <cellStyle name="Έμφαση3" xfId="65"/>
    <cellStyle name="Έμφαση4" xfId="66"/>
    <cellStyle name="Έμφαση5" xfId="67"/>
    <cellStyle name="Έμφαση6" xfId="68"/>
    <cellStyle name="Έξοδος" xfId="69"/>
    <cellStyle name="Επεξηγηματικό κείμενο" xfId="70"/>
    <cellStyle name="Επικεφαλίδα 1" xfId="71"/>
    <cellStyle name="Επικεφαλίδα 2" xfId="72"/>
    <cellStyle name="Επικεφαλίδα 3" xfId="73"/>
    <cellStyle name="Επικεφαλίδα 4" xfId="74"/>
    <cellStyle name="Κακό" xfId="75"/>
    <cellStyle name="Καλό" xfId="76"/>
    <cellStyle name="Κανονικό 2" xfId="77"/>
    <cellStyle name="Κανονικό 2 2" xfId="78"/>
    <cellStyle name="Ουδέτερο" xfId="79"/>
    <cellStyle name="Προειδοποιητικό κείμενο" xfId="80"/>
    <cellStyle name="Σημείωση" xfId="81"/>
    <cellStyle name="Συνδεδεμένο κελί" xfId="82"/>
    <cellStyle name="Σύνολο" xfId="83"/>
    <cellStyle name="Τίτλος" xfId="84"/>
    <cellStyle name="Υπολογισμός"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1"/>
  <sheetViews>
    <sheetView showGridLines="0" tabSelected="1" zoomScale="90" zoomScaleNormal="90" zoomScalePageLayoutView="0" workbookViewId="0" topLeftCell="A1">
      <selection activeCell="A11" sqref="A11"/>
    </sheetView>
  </sheetViews>
  <sheetFormatPr defaultColWidth="9.00390625" defaultRowHeight="12.75"/>
  <cols>
    <col min="1" max="16384" width="9.125" style="240" customWidth="1"/>
  </cols>
  <sheetData>
    <row r="1" ht="8.25" customHeight="1" thickBot="1"/>
    <row r="2" spans="2:17" s="100" customFormat="1" ht="30" customHeight="1">
      <c r="B2" s="325" t="s">
        <v>365</v>
      </c>
      <c r="C2" s="326"/>
      <c r="D2" s="326"/>
      <c r="E2" s="326"/>
      <c r="F2" s="326"/>
      <c r="G2" s="326"/>
      <c r="H2" s="326"/>
      <c r="I2" s="326"/>
      <c r="J2" s="326"/>
      <c r="K2" s="326"/>
      <c r="L2" s="326"/>
      <c r="M2" s="326"/>
      <c r="N2" s="326"/>
      <c r="O2" s="326"/>
      <c r="P2" s="326"/>
      <c r="Q2" s="327"/>
    </row>
    <row r="3" spans="1:17" s="100" customFormat="1" ht="48" customHeight="1">
      <c r="A3" s="241">
        <v>1</v>
      </c>
      <c r="B3" s="328" t="s">
        <v>372</v>
      </c>
      <c r="C3" s="328"/>
      <c r="D3" s="328"/>
      <c r="E3" s="328"/>
      <c r="F3" s="328"/>
      <c r="G3" s="328"/>
      <c r="H3" s="328"/>
      <c r="I3" s="328"/>
      <c r="J3" s="328"/>
      <c r="K3" s="328"/>
      <c r="L3" s="328"/>
      <c r="M3" s="328"/>
      <c r="N3" s="328"/>
      <c r="O3" s="328"/>
      <c r="P3" s="328"/>
      <c r="Q3" s="328"/>
    </row>
    <row r="4" spans="1:17" ht="37.5" customHeight="1">
      <c r="A4" s="241">
        <v>2</v>
      </c>
      <c r="B4" s="328" t="s">
        <v>351</v>
      </c>
      <c r="C4" s="328"/>
      <c r="D4" s="328"/>
      <c r="E4" s="328"/>
      <c r="F4" s="328"/>
      <c r="G4" s="328"/>
      <c r="H4" s="328"/>
      <c r="I4" s="328"/>
      <c r="J4" s="328"/>
      <c r="K4" s="328"/>
      <c r="L4" s="328"/>
      <c r="M4" s="328"/>
      <c r="N4" s="328"/>
      <c r="O4" s="328"/>
      <c r="P4" s="328"/>
      <c r="Q4" s="328"/>
    </row>
    <row r="5" spans="1:17" ht="37.5" customHeight="1">
      <c r="A5" s="241">
        <v>3</v>
      </c>
      <c r="B5" s="330" t="s">
        <v>352</v>
      </c>
      <c r="C5" s="330"/>
      <c r="D5" s="330"/>
      <c r="E5" s="330"/>
      <c r="F5" s="330"/>
      <c r="G5" s="330"/>
      <c r="H5" s="330"/>
      <c r="I5" s="330"/>
      <c r="J5" s="330"/>
      <c r="K5" s="330"/>
      <c r="L5" s="330"/>
      <c r="M5" s="330"/>
      <c r="N5" s="330"/>
      <c r="O5" s="330"/>
      <c r="P5" s="330"/>
      <c r="Q5" s="330"/>
    </row>
    <row r="6" spans="1:17" ht="37.5" customHeight="1">
      <c r="A6" s="241">
        <v>4</v>
      </c>
      <c r="B6" s="331" t="s">
        <v>353</v>
      </c>
      <c r="C6" s="332"/>
      <c r="D6" s="332"/>
      <c r="E6" s="332"/>
      <c r="F6" s="332"/>
      <c r="G6" s="332"/>
      <c r="H6" s="332"/>
      <c r="I6" s="332"/>
      <c r="J6" s="332"/>
      <c r="K6" s="332"/>
      <c r="L6" s="332"/>
      <c r="M6" s="332"/>
      <c r="N6" s="332"/>
      <c r="O6" s="332"/>
      <c r="P6" s="332"/>
      <c r="Q6" s="333"/>
    </row>
    <row r="7" spans="1:17" ht="53.25" customHeight="1">
      <c r="A7" s="241">
        <v>5</v>
      </c>
      <c r="B7" s="331" t="s">
        <v>301</v>
      </c>
      <c r="C7" s="332"/>
      <c r="D7" s="332"/>
      <c r="E7" s="332"/>
      <c r="F7" s="332"/>
      <c r="G7" s="332"/>
      <c r="H7" s="332"/>
      <c r="I7" s="332"/>
      <c r="J7" s="332"/>
      <c r="K7" s="332"/>
      <c r="L7" s="332"/>
      <c r="M7" s="332"/>
      <c r="N7" s="332"/>
      <c r="O7" s="332"/>
      <c r="P7" s="332"/>
      <c r="Q7" s="333"/>
    </row>
    <row r="8" spans="1:17" ht="70.5" customHeight="1">
      <c r="A8" s="241">
        <v>6</v>
      </c>
      <c r="B8" s="331" t="s">
        <v>354</v>
      </c>
      <c r="C8" s="332"/>
      <c r="D8" s="332"/>
      <c r="E8" s="332"/>
      <c r="F8" s="332"/>
      <c r="G8" s="332"/>
      <c r="H8" s="332"/>
      <c r="I8" s="332"/>
      <c r="J8" s="332"/>
      <c r="K8" s="332"/>
      <c r="L8" s="332"/>
      <c r="M8" s="332"/>
      <c r="N8" s="332"/>
      <c r="O8" s="332"/>
      <c r="P8" s="332"/>
      <c r="Q8" s="333"/>
    </row>
    <row r="9" spans="1:17" ht="37.5" customHeight="1">
      <c r="A9" s="241">
        <v>7</v>
      </c>
      <c r="B9" s="330" t="s">
        <v>300</v>
      </c>
      <c r="C9" s="330"/>
      <c r="D9" s="330"/>
      <c r="E9" s="330"/>
      <c r="F9" s="330"/>
      <c r="G9" s="330"/>
      <c r="H9" s="330"/>
      <c r="I9" s="330"/>
      <c r="J9" s="330"/>
      <c r="K9" s="330"/>
      <c r="L9" s="330"/>
      <c r="M9" s="330"/>
      <c r="N9" s="330"/>
      <c r="O9" s="330"/>
      <c r="P9" s="330"/>
      <c r="Q9" s="330"/>
    </row>
    <row r="10" spans="1:17" ht="37.5" customHeight="1">
      <c r="A10" s="241">
        <v>8</v>
      </c>
      <c r="B10" s="330" t="s">
        <v>1</v>
      </c>
      <c r="C10" s="330"/>
      <c r="D10" s="330"/>
      <c r="E10" s="330"/>
      <c r="F10" s="330"/>
      <c r="G10" s="330"/>
      <c r="H10" s="330"/>
      <c r="I10" s="330"/>
      <c r="J10" s="330"/>
      <c r="K10" s="330"/>
      <c r="L10" s="330"/>
      <c r="M10" s="330"/>
      <c r="N10" s="330"/>
      <c r="O10" s="330"/>
      <c r="P10" s="330"/>
      <c r="Q10" s="330"/>
    </row>
    <row r="11" spans="2:17" ht="10.5" customHeight="1">
      <c r="B11" s="329"/>
      <c r="C11" s="329"/>
      <c r="D11" s="329"/>
      <c r="E11" s="329"/>
      <c r="F11" s="329"/>
      <c r="G11" s="329"/>
      <c r="H11" s="329"/>
      <c r="I11" s="329"/>
      <c r="J11" s="329"/>
      <c r="K11" s="329"/>
      <c r="L11" s="329"/>
      <c r="M11" s="329"/>
      <c r="N11" s="329"/>
      <c r="O11" s="329"/>
      <c r="P11" s="329"/>
      <c r="Q11" s="329"/>
    </row>
    <row r="12" ht="37.5" customHeight="1"/>
    <row r="13" ht="37.5" customHeight="1"/>
    <row r="14" ht="37.5" customHeight="1"/>
    <row r="15" ht="37.5" customHeight="1"/>
    <row r="16" ht="37.5" customHeight="1"/>
    <row r="17" ht="37.5" customHeight="1"/>
    <row r="18" ht="37.5" customHeight="1"/>
    <row r="19" ht="37.5" customHeight="1"/>
    <row r="20" ht="37.5" customHeight="1"/>
  </sheetData>
  <sheetProtection/>
  <mergeCells count="10">
    <mergeCell ref="B2:Q2"/>
    <mergeCell ref="B3:Q3"/>
    <mergeCell ref="B11:Q11"/>
    <mergeCell ref="B9:Q9"/>
    <mergeCell ref="B8:Q8"/>
    <mergeCell ref="B10:Q10"/>
    <mergeCell ref="B4:Q4"/>
    <mergeCell ref="B6:Q6"/>
    <mergeCell ref="B7:Q7"/>
    <mergeCell ref="B5:Q5"/>
  </mergeCells>
  <printOptions/>
  <pageMargins left="0.39" right="0.24" top="0.75" bottom="0.75" header="0.3" footer="0.3"/>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showGridLines="0" zoomScale="90" zoomScaleNormal="90" zoomScalePageLayoutView="0" workbookViewId="0" topLeftCell="A1">
      <selection activeCell="B10" sqref="B10"/>
    </sheetView>
  </sheetViews>
  <sheetFormatPr defaultColWidth="9.00390625" defaultRowHeight="12.75"/>
  <cols>
    <col min="1" max="1" width="34.375" style="50" customWidth="1"/>
    <col min="2" max="11" width="14.75390625" style="50" customWidth="1"/>
    <col min="12" max="16384" width="9.125" style="50" customWidth="1"/>
  </cols>
  <sheetData>
    <row r="1" spans="1:11" ht="32.25" customHeight="1">
      <c r="A1" s="220" t="s">
        <v>340</v>
      </c>
      <c r="B1" s="219" t="s">
        <v>78</v>
      </c>
      <c r="C1" s="219" t="s">
        <v>79</v>
      </c>
      <c r="D1" s="219" t="s">
        <v>80</v>
      </c>
      <c r="E1" s="219" t="s">
        <v>81</v>
      </c>
      <c r="F1" s="219" t="s">
        <v>82</v>
      </c>
      <c r="G1" s="219" t="s">
        <v>83</v>
      </c>
      <c r="H1" s="219" t="s">
        <v>84</v>
      </c>
      <c r="I1" s="219" t="s">
        <v>85</v>
      </c>
      <c r="J1" s="219" t="s">
        <v>86</v>
      </c>
      <c r="K1" s="219" t="s">
        <v>87</v>
      </c>
    </row>
    <row r="2" spans="1:11" ht="21.75" customHeight="1">
      <c r="A2" s="57" t="s">
        <v>126</v>
      </c>
      <c r="B2" s="199">
        <f>'Α ΥΛΕΣ'!C35</f>
        <v>0</v>
      </c>
      <c r="C2" s="199">
        <f>'Α ΥΛΕΣ'!D35</f>
        <v>0</v>
      </c>
      <c r="D2" s="199">
        <f>'Α ΥΛΕΣ'!E35</f>
        <v>0</v>
      </c>
      <c r="E2" s="199">
        <f>'Α ΥΛΕΣ'!F35</f>
        <v>0</v>
      </c>
      <c r="F2" s="199">
        <f>'Α ΥΛΕΣ'!G35</f>
        <v>0</v>
      </c>
      <c r="G2" s="199">
        <f>'Α ΥΛΕΣ'!H35</f>
        <v>0</v>
      </c>
      <c r="H2" s="199">
        <f>'Α ΥΛΕΣ'!I35</f>
        <v>0</v>
      </c>
      <c r="I2" s="199">
        <f>'Α ΥΛΕΣ'!J35</f>
        <v>0</v>
      </c>
      <c r="J2" s="199">
        <f>'Α ΥΛΕΣ'!K35</f>
        <v>0</v>
      </c>
      <c r="K2" s="199">
        <f>'Α ΥΛΕΣ'!L35</f>
        <v>0</v>
      </c>
    </row>
    <row r="3" spans="1:11" ht="21.75" customHeight="1">
      <c r="A3" s="40" t="s">
        <v>127</v>
      </c>
      <c r="B3" s="199">
        <f>'Β ΥΛΕΣ'!C35</f>
        <v>0</v>
      </c>
      <c r="C3" s="199">
        <f>'Β ΥΛΕΣ'!D35</f>
        <v>0</v>
      </c>
      <c r="D3" s="199">
        <f>'Β ΥΛΕΣ'!E35</f>
        <v>0</v>
      </c>
      <c r="E3" s="199">
        <f>'Β ΥΛΕΣ'!F35</f>
        <v>0</v>
      </c>
      <c r="F3" s="199">
        <f>'Β ΥΛΕΣ'!G35</f>
        <v>0</v>
      </c>
      <c r="G3" s="199">
        <f>'Β ΥΛΕΣ'!H35</f>
        <v>0</v>
      </c>
      <c r="H3" s="199">
        <f>'Β ΥΛΕΣ'!I35</f>
        <v>0</v>
      </c>
      <c r="I3" s="199">
        <f>'Β ΥΛΕΣ'!J35</f>
        <v>0</v>
      </c>
      <c r="J3" s="199">
        <f>'Β ΥΛΕΣ'!K35</f>
        <v>0</v>
      </c>
      <c r="K3" s="199">
        <f>'Β ΥΛΕΣ'!L35</f>
        <v>0</v>
      </c>
    </row>
    <row r="4" spans="1:11" ht="30" customHeight="1">
      <c r="A4" s="40" t="s">
        <v>2</v>
      </c>
      <c r="B4" s="200"/>
      <c r="C4" s="200"/>
      <c r="D4" s="200"/>
      <c r="E4" s="200"/>
      <c r="F4" s="200"/>
      <c r="G4" s="200"/>
      <c r="H4" s="200"/>
      <c r="I4" s="200"/>
      <c r="J4" s="200"/>
      <c r="K4" s="200"/>
    </row>
    <row r="5" spans="1:11" ht="33.75" customHeight="1">
      <c r="A5" s="40" t="s">
        <v>3</v>
      </c>
      <c r="B5" s="200"/>
      <c r="C5" s="200"/>
      <c r="D5" s="200"/>
      <c r="E5" s="200"/>
      <c r="F5" s="200"/>
      <c r="G5" s="200"/>
      <c r="H5" s="200"/>
      <c r="I5" s="200"/>
      <c r="J5" s="200"/>
      <c r="K5" s="200"/>
    </row>
    <row r="6" spans="1:11" ht="21.75" customHeight="1">
      <c r="A6" s="40" t="s">
        <v>9</v>
      </c>
      <c r="B6" s="200"/>
      <c r="C6" s="200"/>
      <c r="D6" s="200"/>
      <c r="E6" s="200"/>
      <c r="F6" s="200"/>
      <c r="G6" s="200"/>
      <c r="H6" s="200"/>
      <c r="I6" s="200"/>
      <c r="J6" s="200"/>
      <c r="K6" s="200"/>
    </row>
    <row r="7" spans="1:11" ht="21.75" customHeight="1">
      <c r="A7" s="40" t="s">
        <v>10</v>
      </c>
      <c r="B7" s="200"/>
      <c r="C7" s="200"/>
      <c r="D7" s="200"/>
      <c r="E7" s="200"/>
      <c r="F7" s="200"/>
      <c r="G7" s="200"/>
      <c r="H7" s="200"/>
      <c r="I7" s="200"/>
      <c r="J7" s="200"/>
      <c r="K7" s="200"/>
    </row>
    <row r="8" spans="1:11" ht="33" customHeight="1">
      <c r="A8" s="40" t="s">
        <v>129</v>
      </c>
      <c r="B8" s="199">
        <f>ΕΝΕΡΓΕΙΑ!E25</f>
        <v>0</v>
      </c>
      <c r="C8" s="199">
        <f>ΕΝΕΡΓΕΙΑ!G25</f>
        <v>0</v>
      </c>
      <c r="D8" s="199">
        <f>ΕΝΕΡΓΕΙΑ!I25</f>
        <v>0</v>
      </c>
      <c r="E8" s="199">
        <f>ΕΝΕΡΓΕΙΑ!K25</f>
        <v>0</v>
      </c>
      <c r="F8" s="199">
        <f>ΕΝΕΡΓΕΙΑ!M25</f>
        <v>0</v>
      </c>
      <c r="G8" s="199">
        <f>ΕΝΕΡΓΕΙΑ!O25</f>
        <v>0</v>
      </c>
      <c r="H8" s="199">
        <f>ΕΝΕΡΓΕΙΑ!Q25</f>
        <v>0</v>
      </c>
      <c r="I8" s="199">
        <f>ΕΝΕΡΓΕΙΑ!S25</f>
        <v>0</v>
      </c>
      <c r="J8" s="199">
        <f>ΕΝΕΡΓΕΙΑ!U25</f>
        <v>0</v>
      </c>
      <c r="K8" s="199">
        <f>ΕΝΕΡΓΕΙΑ!W25</f>
        <v>0</v>
      </c>
    </row>
    <row r="9" spans="1:11" ht="21.75" customHeight="1">
      <c r="A9" s="40" t="s">
        <v>128</v>
      </c>
      <c r="B9" s="199">
        <f>'ΛΟΙΠΑ ΕΞΟΔΑ'!B24</f>
        <v>0</v>
      </c>
      <c r="C9" s="199">
        <f>'ΛΟΙΠΑ ΕΞΟΔΑ'!C24</f>
        <v>0</v>
      </c>
      <c r="D9" s="199">
        <f>'ΛΟΙΠΑ ΕΞΟΔΑ'!D24</f>
        <v>0</v>
      </c>
      <c r="E9" s="199">
        <f>'ΛΟΙΠΑ ΕΞΟΔΑ'!E24</f>
        <v>0</v>
      </c>
      <c r="F9" s="199">
        <f>'ΛΟΙΠΑ ΕΞΟΔΑ'!F24</f>
        <v>0</v>
      </c>
      <c r="G9" s="199">
        <f>'ΛΟΙΠΑ ΕΞΟΔΑ'!G24</f>
        <v>0</v>
      </c>
      <c r="H9" s="199">
        <f>'ΛΟΙΠΑ ΕΞΟΔΑ'!H24</f>
        <v>0</v>
      </c>
      <c r="I9" s="199">
        <f>'ΛΟΙΠΑ ΕΞΟΔΑ'!I24</f>
        <v>0</v>
      </c>
      <c r="J9" s="199">
        <f>'ΛΟΙΠΑ ΕΞΟΔΑ'!J24</f>
        <v>0</v>
      </c>
      <c r="K9" s="199">
        <f>'ΛΟΙΠΑ ΕΞΟΔΑ'!K24</f>
        <v>0</v>
      </c>
    </row>
    <row r="10" spans="1:11" ht="31.5" customHeight="1">
      <c r="A10" s="41" t="s">
        <v>288</v>
      </c>
      <c r="B10" s="201">
        <f>SUM(B2:B9)</f>
        <v>0</v>
      </c>
      <c r="C10" s="201">
        <f aca="true" t="shared" si="0" ref="C10:K10">SUM(C2:C9)</f>
        <v>0</v>
      </c>
      <c r="D10" s="201">
        <f t="shared" si="0"/>
        <v>0</v>
      </c>
      <c r="E10" s="201">
        <f t="shared" si="0"/>
        <v>0</v>
      </c>
      <c r="F10" s="201">
        <f t="shared" si="0"/>
        <v>0</v>
      </c>
      <c r="G10" s="201">
        <f t="shared" si="0"/>
        <v>0</v>
      </c>
      <c r="H10" s="201">
        <f t="shared" si="0"/>
        <v>0</v>
      </c>
      <c r="I10" s="201">
        <f t="shared" si="0"/>
        <v>0</v>
      </c>
      <c r="J10" s="201">
        <f t="shared" si="0"/>
        <v>0</v>
      </c>
      <c r="K10" s="201">
        <f t="shared" si="0"/>
        <v>0</v>
      </c>
    </row>
    <row r="11" ht="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25">
      <selection activeCell="C26" sqref="C26"/>
    </sheetView>
  </sheetViews>
  <sheetFormatPr defaultColWidth="9.00390625" defaultRowHeight="12.75"/>
  <cols>
    <col min="1" max="1" width="41.25390625" style="61" customWidth="1"/>
    <col min="2" max="2" width="10.875" style="61" customWidth="1"/>
    <col min="3" max="11" width="13.375" style="61" customWidth="1"/>
    <col min="12" max="12" width="14.00390625" style="61" customWidth="1"/>
    <col min="13" max="16384" width="9.125" style="61" customWidth="1"/>
  </cols>
  <sheetData>
    <row r="1" spans="1:13" ht="45" customHeight="1">
      <c r="A1" s="37" t="s">
        <v>290</v>
      </c>
      <c r="B1" s="218" t="s">
        <v>147</v>
      </c>
      <c r="C1" s="219" t="s">
        <v>131</v>
      </c>
      <c r="D1" s="219" t="s">
        <v>132</v>
      </c>
      <c r="E1" s="219" t="s">
        <v>133</v>
      </c>
      <c r="F1" s="219" t="s">
        <v>134</v>
      </c>
      <c r="G1" s="219" t="s">
        <v>135</v>
      </c>
      <c r="H1" s="219" t="s">
        <v>136</v>
      </c>
      <c r="I1" s="219" t="s">
        <v>137</v>
      </c>
      <c r="J1" s="219" t="s">
        <v>138</v>
      </c>
      <c r="K1" s="219" t="s">
        <v>139</v>
      </c>
      <c r="L1" s="219" t="s">
        <v>140</v>
      </c>
      <c r="M1" s="63"/>
    </row>
    <row r="2" spans="1:13" ht="21" customHeight="1">
      <c r="A2" s="68" t="s">
        <v>141</v>
      </c>
      <c r="B2" s="73"/>
      <c r="C2" s="242"/>
      <c r="D2" s="242"/>
      <c r="E2" s="242"/>
      <c r="F2" s="242"/>
      <c r="G2" s="242"/>
      <c r="H2" s="242"/>
      <c r="I2" s="242"/>
      <c r="J2" s="242"/>
      <c r="K2" s="242"/>
      <c r="L2" s="242"/>
      <c r="M2" s="63"/>
    </row>
    <row r="3" spans="1:13" ht="21" customHeight="1">
      <c r="A3" s="68" t="s">
        <v>142</v>
      </c>
      <c r="B3" s="74"/>
      <c r="C3" s="242"/>
      <c r="D3" s="242"/>
      <c r="E3" s="242"/>
      <c r="F3" s="242"/>
      <c r="G3" s="242"/>
      <c r="H3" s="242"/>
      <c r="I3" s="242"/>
      <c r="J3" s="242"/>
      <c r="K3" s="242"/>
      <c r="L3" s="242"/>
      <c r="M3" s="63"/>
    </row>
    <row r="4" spans="1:13" ht="21" customHeight="1">
      <c r="A4" s="68" t="s">
        <v>143</v>
      </c>
      <c r="B4" s="74"/>
      <c r="C4" s="242"/>
      <c r="D4" s="242"/>
      <c r="E4" s="242"/>
      <c r="F4" s="242"/>
      <c r="G4" s="242"/>
      <c r="H4" s="242"/>
      <c r="I4" s="242"/>
      <c r="J4" s="242"/>
      <c r="K4" s="242"/>
      <c r="L4" s="242"/>
      <c r="M4" s="63"/>
    </row>
    <row r="5" spans="1:13" ht="24.75" customHeight="1">
      <c r="A5" s="69" t="s">
        <v>144</v>
      </c>
      <c r="B5" s="75"/>
      <c r="C5" s="242"/>
      <c r="D5" s="242"/>
      <c r="E5" s="242"/>
      <c r="F5" s="242"/>
      <c r="G5" s="242"/>
      <c r="H5" s="242"/>
      <c r="I5" s="242"/>
      <c r="J5" s="242"/>
      <c r="K5" s="242"/>
      <c r="L5" s="242"/>
      <c r="M5" s="63"/>
    </row>
    <row r="6" spans="1:13" ht="21" customHeight="1">
      <c r="A6" s="68" t="s">
        <v>145</v>
      </c>
      <c r="B6" s="74"/>
      <c r="C6" s="200"/>
      <c r="D6" s="200"/>
      <c r="E6" s="200"/>
      <c r="F6" s="200"/>
      <c r="G6" s="200"/>
      <c r="H6" s="200"/>
      <c r="I6" s="200"/>
      <c r="J6" s="200"/>
      <c r="K6" s="200"/>
      <c r="L6" s="200"/>
      <c r="M6" s="63"/>
    </row>
    <row r="7" spans="1:13" ht="24.75" customHeight="1">
      <c r="A7" s="70" t="s">
        <v>287</v>
      </c>
      <c r="B7" s="76"/>
      <c r="C7" s="243"/>
      <c r="D7" s="243"/>
      <c r="E7" s="243"/>
      <c r="F7" s="243"/>
      <c r="G7" s="243"/>
      <c r="H7" s="243"/>
      <c r="I7" s="243"/>
      <c r="J7" s="243"/>
      <c r="K7" s="243"/>
      <c r="L7" s="243"/>
      <c r="M7" s="63"/>
    </row>
    <row r="8" spans="1:13" ht="17.25" customHeight="1">
      <c r="A8" s="71" t="s">
        <v>342</v>
      </c>
      <c r="B8" s="152"/>
      <c r="C8" s="78">
        <f>C2+C4+C3+C5+C6-C7</f>
        <v>0</v>
      </c>
      <c r="D8" s="78">
        <f aca="true" t="shared" si="0" ref="D8:L8">D2+D4+D3+D5+D6-D7</f>
        <v>0</v>
      </c>
      <c r="E8" s="78">
        <f t="shared" si="0"/>
        <v>0</v>
      </c>
      <c r="F8" s="78">
        <f t="shared" si="0"/>
        <v>0</v>
      </c>
      <c r="G8" s="78">
        <f t="shared" si="0"/>
        <v>0</v>
      </c>
      <c r="H8" s="78">
        <f t="shared" si="0"/>
        <v>0</v>
      </c>
      <c r="I8" s="78">
        <f t="shared" si="0"/>
        <v>0</v>
      </c>
      <c r="J8" s="78">
        <f t="shared" si="0"/>
        <v>0</v>
      </c>
      <c r="K8" s="78">
        <f t="shared" si="0"/>
        <v>0</v>
      </c>
      <c r="L8" s="78">
        <f t="shared" si="0"/>
        <v>0</v>
      </c>
      <c r="M8" s="63"/>
    </row>
    <row r="9" spans="1:13" s="62" customFormat="1" ht="12" customHeight="1">
      <c r="A9" s="65"/>
      <c r="B9" s="65"/>
      <c r="C9" s="65"/>
      <c r="D9" s="65"/>
      <c r="E9" s="65"/>
      <c r="F9" s="65"/>
      <c r="G9" s="65"/>
      <c r="H9" s="66"/>
      <c r="I9" s="66"/>
      <c r="J9" s="66"/>
      <c r="K9" s="66"/>
      <c r="L9" s="66"/>
      <c r="M9" s="66"/>
    </row>
    <row r="10" spans="1:13" ht="39" customHeight="1">
      <c r="A10" s="37" t="s">
        <v>341</v>
      </c>
      <c r="B10" s="218" t="s">
        <v>147</v>
      </c>
      <c r="C10" s="219" t="s">
        <v>131</v>
      </c>
      <c r="D10" s="219" t="s">
        <v>132</v>
      </c>
      <c r="E10" s="219" t="s">
        <v>133</v>
      </c>
      <c r="F10" s="219" t="s">
        <v>134</v>
      </c>
      <c r="G10" s="219" t="s">
        <v>135</v>
      </c>
      <c r="H10" s="219" t="s">
        <v>136</v>
      </c>
      <c r="I10" s="219" t="s">
        <v>137</v>
      </c>
      <c r="J10" s="219" t="s">
        <v>138</v>
      </c>
      <c r="K10" s="219" t="s">
        <v>139</v>
      </c>
      <c r="L10" s="219" t="s">
        <v>140</v>
      </c>
      <c r="M10" s="63"/>
    </row>
    <row r="11" spans="1:13" ht="21" customHeight="1">
      <c r="A11" s="68" t="s">
        <v>141</v>
      </c>
      <c r="B11" s="73"/>
      <c r="C11" s="64">
        <f>('Α ΥΛΕΣ'!C35+'Β ΥΛΕΣ'!C35)*('ΚΕΦΑΛΑΙΟ ΚΙΝΗΣΗΣ'!$B$11/360)</f>
        <v>0</v>
      </c>
      <c r="D11" s="64">
        <f>('Α ΥΛΕΣ'!D35+'Β ΥΛΕΣ'!D35)*('ΚΕΦΑΛΑΙΟ ΚΙΝΗΣΗΣ'!$B$11/360)</f>
        <v>0</v>
      </c>
      <c r="E11" s="64">
        <f>('Α ΥΛΕΣ'!E35+'Β ΥΛΕΣ'!E35)*('ΚΕΦΑΛΑΙΟ ΚΙΝΗΣΗΣ'!$B$11/360)</f>
        <v>0</v>
      </c>
      <c r="F11" s="64">
        <f>('Α ΥΛΕΣ'!F35+'Β ΥΛΕΣ'!F35)*('ΚΕΦΑΛΑΙΟ ΚΙΝΗΣΗΣ'!$B$11/360)</f>
        <v>0</v>
      </c>
      <c r="G11" s="64">
        <f>('Α ΥΛΕΣ'!G35+'Β ΥΛΕΣ'!G35)*('ΚΕΦΑΛΑΙΟ ΚΙΝΗΣΗΣ'!$B$11/360)</f>
        <v>0</v>
      </c>
      <c r="H11" s="64">
        <f>('Α ΥΛΕΣ'!H35+'Β ΥΛΕΣ'!H35)*('ΚΕΦΑΛΑΙΟ ΚΙΝΗΣΗΣ'!$B$11/360)</f>
        <v>0</v>
      </c>
      <c r="I11" s="64">
        <f>('Α ΥΛΕΣ'!I35+'Β ΥΛΕΣ'!I35)*('ΚΕΦΑΛΑΙΟ ΚΙΝΗΣΗΣ'!$B$11/360)</f>
        <v>0</v>
      </c>
      <c r="J11" s="64">
        <f>('Α ΥΛΕΣ'!J35+'Β ΥΛΕΣ'!J35)*('ΚΕΦΑΛΑΙΟ ΚΙΝΗΣΗΣ'!$B$11/360)</f>
        <v>0</v>
      </c>
      <c r="K11" s="64">
        <f>('Α ΥΛΕΣ'!K35+'Β ΥΛΕΣ'!K35)*('ΚΕΦΑΛΑΙΟ ΚΙΝΗΣΗΣ'!$B$11/360)</f>
        <v>0</v>
      </c>
      <c r="L11" s="64">
        <f>('Α ΥΛΕΣ'!L35+'Β ΥΛΕΣ'!L35)*('ΚΕΦΑΛΑΙΟ ΚΙΝΗΣΗΣ'!$B$11/360)</f>
        <v>0</v>
      </c>
      <c r="M11" s="63"/>
    </row>
    <row r="12" spans="1:13" ht="21" customHeight="1">
      <c r="A12" s="68" t="s">
        <v>142</v>
      </c>
      <c r="B12" s="74"/>
      <c r="C12" s="64">
        <f>'ΚΟΣΤΟΣ ΠΑΡΑΓΩΓΗΣ'!B10*('ΚΕΦΑΛΑΙΟ ΚΙΝΗΣΗΣ'!$B$12/360)</f>
        <v>0</v>
      </c>
      <c r="D12" s="64">
        <f>'ΚΟΣΤΟΣ ΠΑΡΑΓΩΓΗΣ'!C10*('ΚΕΦΑΛΑΙΟ ΚΙΝΗΣΗΣ'!$B$12/360)</f>
        <v>0</v>
      </c>
      <c r="E12" s="64">
        <f>'ΚΟΣΤΟΣ ΠΑΡΑΓΩΓΗΣ'!D10*('ΚΕΦΑΛΑΙΟ ΚΙΝΗΣΗΣ'!$B$12/360)</f>
        <v>0</v>
      </c>
      <c r="F12" s="64">
        <f>'ΚΟΣΤΟΣ ΠΑΡΑΓΩΓΗΣ'!E10*('ΚΕΦΑΛΑΙΟ ΚΙΝΗΣΗΣ'!$B$12/360)</f>
        <v>0</v>
      </c>
      <c r="G12" s="64">
        <f>'ΚΟΣΤΟΣ ΠΑΡΑΓΩΓΗΣ'!F10*('ΚΕΦΑΛΑΙΟ ΚΙΝΗΣΗΣ'!$B$12/360)</f>
        <v>0</v>
      </c>
      <c r="H12" s="64">
        <f>'ΚΟΣΤΟΣ ΠΑΡΑΓΩΓΗΣ'!G10*('ΚΕΦΑΛΑΙΟ ΚΙΝΗΣΗΣ'!$B$12/360)</f>
        <v>0</v>
      </c>
      <c r="I12" s="64">
        <f>'ΚΟΣΤΟΣ ΠΑΡΑΓΩΓΗΣ'!H10*('ΚΕΦΑΛΑΙΟ ΚΙΝΗΣΗΣ'!$B$12/360)</f>
        <v>0</v>
      </c>
      <c r="J12" s="64">
        <f>'ΚΟΣΤΟΣ ΠΑΡΑΓΩΓΗΣ'!I10*('ΚΕΦΑΛΑΙΟ ΚΙΝΗΣΗΣ'!$B$12/360)</f>
        <v>0</v>
      </c>
      <c r="K12" s="64">
        <f>'ΚΟΣΤΟΣ ΠΑΡΑΓΩΓΗΣ'!J10*('ΚΕΦΑΛΑΙΟ ΚΙΝΗΣΗΣ'!$B$12/360)</f>
        <v>0</v>
      </c>
      <c r="L12" s="64">
        <f>'ΚΟΣΤΟΣ ΠΑΡΑΓΩΓΗΣ'!K10*('ΚΕΦΑΛΑΙΟ ΚΙΝΗΣΗΣ'!$B$12/360)</f>
        <v>0</v>
      </c>
      <c r="M12" s="63"/>
    </row>
    <row r="13" spans="1:13" ht="21" customHeight="1">
      <c r="A13" s="68" t="s">
        <v>143</v>
      </c>
      <c r="B13" s="74"/>
      <c r="C13" s="64">
        <f>'ΚΟΣΤΟΣ ΠΑΡΑΓΩΓΗΣ'!B10*('ΚΕΦΑΛΑΙΟ ΚΙΝΗΣΗΣ'!$B$13/360)</f>
        <v>0</v>
      </c>
      <c r="D13" s="64">
        <f>'ΚΟΣΤΟΣ ΠΑΡΑΓΩΓΗΣ'!C10*('ΚΕΦΑΛΑΙΟ ΚΙΝΗΣΗΣ'!$B$13/360)</f>
        <v>0</v>
      </c>
      <c r="E13" s="64">
        <f>'ΚΟΣΤΟΣ ΠΑΡΑΓΩΓΗΣ'!D10*('ΚΕΦΑΛΑΙΟ ΚΙΝΗΣΗΣ'!$B$13/360)</f>
        <v>0</v>
      </c>
      <c r="F13" s="64">
        <f>'ΚΟΣΤΟΣ ΠΑΡΑΓΩΓΗΣ'!E10*('ΚΕΦΑΛΑΙΟ ΚΙΝΗΣΗΣ'!$B$13/360)</f>
        <v>0</v>
      </c>
      <c r="G13" s="64">
        <f>'ΚΟΣΤΟΣ ΠΑΡΑΓΩΓΗΣ'!F10*('ΚΕΦΑΛΑΙΟ ΚΙΝΗΣΗΣ'!$B$13/360)</f>
        <v>0</v>
      </c>
      <c r="H13" s="64">
        <f>'ΚΟΣΤΟΣ ΠΑΡΑΓΩΓΗΣ'!G10*('ΚΕΦΑΛΑΙΟ ΚΙΝΗΣΗΣ'!$B$13/360)</f>
        <v>0</v>
      </c>
      <c r="I13" s="64">
        <f>'ΚΟΣΤΟΣ ΠΑΡΑΓΩΓΗΣ'!H10*('ΚΕΦΑΛΑΙΟ ΚΙΝΗΣΗΣ'!$B$13/360)</f>
        <v>0</v>
      </c>
      <c r="J13" s="64">
        <f>'ΚΟΣΤΟΣ ΠΑΡΑΓΩΓΗΣ'!I10*('ΚΕΦΑΛΑΙΟ ΚΙΝΗΣΗΣ'!$B$13/360)</f>
        <v>0</v>
      </c>
      <c r="K13" s="64">
        <f>'ΚΟΣΤΟΣ ΠΑΡΑΓΩΓΗΣ'!J10*('ΚΕΦΑΛΑΙΟ ΚΙΝΗΣΗΣ'!$B$13/360)</f>
        <v>0</v>
      </c>
      <c r="L13" s="64">
        <f>'ΚΟΣΤΟΣ ΠΑΡΑΓΩΓΗΣ'!K10*('ΚΕΦΑΛΑΙΟ ΚΙΝΗΣΗΣ'!$B$13/360)</f>
        <v>0</v>
      </c>
      <c r="M13" s="63"/>
    </row>
    <row r="14" spans="1:13" ht="24.75" customHeight="1">
      <c r="A14" s="69" t="s">
        <v>144</v>
      </c>
      <c r="B14" s="75"/>
      <c r="C14" s="64">
        <f>'ΚΥΚΛΟΣ ΕΡΓΑΣΙΩΝ'!C38*('ΚΕΦΑΛΑΙΟ ΚΙΝΗΣΗΣ'!$B$14/360)</f>
        <v>0</v>
      </c>
      <c r="D14" s="64">
        <f>'ΚΥΚΛΟΣ ΕΡΓΑΣΙΩΝ'!D38*('ΚΕΦΑΛΑΙΟ ΚΙΝΗΣΗΣ'!$B$14/360)</f>
        <v>0</v>
      </c>
      <c r="E14" s="64">
        <f>'ΚΥΚΛΟΣ ΕΡΓΑΣΙΩΝ'!E38*('ΚΕΦΑΛΑΙΟ ΚΙΝΗΣΗΣ'!$B$14/360)</f>
        <v>0</v>
      </c>
      <c r="F14" s="64">
        <f>'ΚΥΚΛΟΣ ΕΡΓΑΣΙΩΝ'!F38*('ΚΕΦΑΛΑΙΟ ΚΙΝΗΣΗΣ'!$B$14/360)</f>
        <v>0</v>
      </c>
      <c r="G14" s="64">
        <f>'ΚΥΚΛΟΣ ΕΡΓΑΣΙΩΝ'!G38*('ΚΕΦΑΛΑΙΟ ΚΙΝΗΣΗΣ'!$B$14/360)</f>
        <v>0</v>
      </c>
      <c r="H14" s="64">
        <f>'ΚΥΚΛΟΣ ΕΡΓΑΣΙΩΝ'!H38*('ΚΕΦΑΛΑΙΟ ΚΙΝΗΣΗΣ'!$B$14/360)</f>
        <v>0</v>
      </c>
      <c r="I14" s="64">
        <f>'ΚΥΚΛΟΣ ΕΡΓΑΣΙΩΝ'!I38*('ΚΕΦΑΛΑΙΟ ΚΙΝΗΣΗΣ'!$B$14/360)</f>
        <v>0</v>
      </c>
      <c r="J14" s="64">
        <f>'ΚΥΚΛΟΣ ΕΡΓΑΣΙΩΝ'!J38*('ΚΕΦΑΛΑΙΟ ΚΙΝΗΣΗΣ'!$B$14/360)</f>
        <v>0</v>
      </c>
      <c r="K14" s="64">
        <f>'ΚΥΚΛΟΣ ΕΡΓΑΣΙΩΝ'!K38*('ΚΕΦΑΛΑΙΟ ΚΙΝΗΣΗΣ'!$B$14/360)</f>
        <v>0</v>
      </c>
      <c r="L14" s="64">
        <f>'ΚΥΚΛΟΣ ΕΡΓΑΣΙΩΝ'!L38*('ΚΕΦΑΛΑΙΟ ΚΙΝΗΣΗΣ'!$B$14/360)</f>
        <v>0</v>
      </c>
      <c r="M14" s="63"/>
    </row>
    <row r="15" spans="1:13" ht="21" customHeight="1">
      <c r="A15" s="68" t="s">
        <v>145</v>
      </c>
      <c r="B15" s="74"/>
      <c r="C15" s="200"/>
      <c r="D15" s="200"/>
      <c r="E15" s="200"/>
      <c r="F15" s="200"/>
      <c r="G15" s="200"/>
      <c r="H15" s="200"/>
      <c r="I15" s="200"/>
      <c r="J15" s="200"/>
      <c r="K15" s="200"/>
      <c r="L15" s="200"/>
      <c r="M15" s="63"/>
    </row>
    <row r="16" spans="1:13" ht="24.75" customHeight="1">
      <c r="A16" s="70" t="s">
        <v>287</v>
      </c>
      <c r="B16" s="76"/>
      <c r="C16" s="77">
        <f>('Α ΥΛΕΣ'!C35+'Β ΥΛΕΣ'!C35)*('ΚΕΦΑΛΑΙΟ ΚΙΝΗΣΗΣ'!$B$16/360)</f>
        <v>0</v>
      </c>
      <c r="D16" s="77">
        <f>('Α ΥΛΕΣ'!D35+'Β ΥΛΕΣ'!D35)*('ΚΕΦΑΛΑΙΟ ΚΙΝΗΣΗΣ'!$B$16/360)</f>
        <v>0</v>
      </c>
      <c r="E16" s="77">
        <f>('Α ΥΛΕΣ'!E35+'Β ΥΛΕΣ'!E35)*('ΚΕΦΑΛΑΙΟ ΚΙΝΗΣΗΣ'!$B$16/360)</f>
        <v>0</v>
      </c>
      <c r="F16" s="77">
        <f>('Α ΥΛΕΣ'!F35+'Β ΥΛΕΣ'!F35)*('ΚΕΦΑΛΑΙΟ ΚΙΝΗΣΗΣ'!$B$16/360)</f>
        <v>0</v>
      </c>
      <c r="G16" s="77">
        <f>('Α ΥΛΕΣ'!G35+'Β ΥΛΕΣ'!G35)*('ΚΕΦΑΛΑΙΟ ΚΙΝΗΣΗΣ'!$B$16/360)</f>
        <v>0</v>
      </c>
      <c r="H16" s="77">
        <f>('Α ΥΛΕΣ'!H35+'Β ΥΛΕΣ'!H35)*('ΚΕΦΑΛΑΙΟ ΚΙΝΗΣΗΣ'!$B$16/360)</f>
        <v>0</v>
      </c>
      <c r="I16" s="77">
        <f>('Α ΥΛΕΣ'!I35+'Β ΥΛΕΣ'!I35)*('ΚΕΦΑΛΑΙΟ ΚΙΝΗΣΗΣ'!$B$16/360)</f>
        <v>0</v>
      </c>
      <c r="J16" s="77">
        <f>('Α ΥΛΕΣ'!J35+'Β ΥΛΕΣ'!J35)*('ΚΕΦΑΛΑΙΟ ΚΙΝΗΣΗΣ'!$B$16/360)</f>
        <v>0</v>
      </c>
      <c r="K16" s="77">
        <f>('Α ΥΛΕΣ'!K35+'Β ΥΛΕΣ'!K35)*('ΚΕΦΑΛΑΙΟ ΚΙΝΗΣΗΣ'!$B$16/360)</f>
        <v>0</v>
      </c>
      <c r="L16" s="77">
        <f>('Α ΥΛΕΣ'!L35+'Β ΥΛΕΣ'!L35)*('ΚΕΦΑΛΑΙΟ ΚΙΝΗΣΗΣ'!$B$16/360)</f>
        <v>0</v>
      </c>
      <c r="M16" s="63"/>
    </row>
    <row r="17" spans="1:13" ht="17.25" customHeight="1">
      <c r="A17" s="71" t="s">
        <v>343</v>
      </c>
      <c r="B17" s="152"/>
      <c r="C17" s="78">
        <f>C11+C13+C12+C14+C15-C16</f>
        <v>0</v>
      </c>
      <c r="D17" s="78">
        <f aca="true" t="shared" si="1" ref="D17:L17">D11+D13+D12+D14+D15-D16</f>
        <v>0</v>
      </c>
      <c r="E17" s="78">
        <f t="shared" si="1"/>
        <v>0</v>
      </c>
      <c r="F17" s="78">
        <f t="shared" si="1"/>
        <v>0</v>
      </c>
      <c r="G17" s="78">
        <f t="shared" si="1"/>
        <v>0</v>
      </c>
      <c r="H17" s="78">
        <f t="shared" si="1"/>
        <v>0</v>
      </c>
      <c r="I17" s="78">
        <f t="shared" si="1"/>
        <v>0</v>
      </c>
      <c r="J17" s="78">
        <f t="shared" si="1"/>
        <v>0</v>
      </c>
      <c r="K17" s="78">
        <f t="shared" si="1"/>
        <v>0</v>
      </c>
      <c r="L17" s="78">
        <f t="shared" si="1"/>
        <v>0</v>
      </c>
      <c r="M17" s="63"/>
    </row>
    <row r="18" spans="1:13" s="62" customFormat="1" ht="12" customHeight="1">
      <c r="A18" s="65"/>
      <c r="B18" s="65"/>
      <c r="C18" s="65"/>
      <c r="D18" s="65"/>
      <c r="E18" s="65"/>
      <c r="F18" s="65"/>
      <c r="G18" s="65"/>
      <c r="H18" s="66"/>
      <c r="I18" s="66"/>
      <c r="J18" s="66"/>
      <c r="K18" s="66"/>
      <c r="L18" s="66"/>
      <c r="M18" s="66"/>
    </row>
    <row r="19" spans="1:13" ht="31.5" customHeight="1">
      <c r="A19" s="58" t="s">
        <v>344</v>
      </c>
      <c r="B19" s="152"/>
      <c r="C19" s="78">
        <f>C17-C8</f>
        <v>0</v>
      </c>
      <c r="D19" s="78">
        <f aca="true" t="shared" si="2" ref="D19:L19">D17-D8</f>
        <v>0</v>
      </c>
      <c r="E19" s="78">
        <f t="shared" si="2"/>
        <v>0</v>
      </c>
      <c r="F19" s="78">
        <f t="shared" si="2"/>
        <v>0</v>
      </c>
      <c r="G19" s="78">
        <f t="shared" si="2"/>
        <v>0</v>
      </c>
      <c r="H19" s="78">
        <f t="shared" si="2"/>
        <v>0</v>
      </c>
      <c r="I19" s="78">
        <f t="shared" si="2"/>
        <v>0</v>
      </c>
      <c r="J19" s="78">
        <f t="shared" si="2"/>
        <v>0</v>
      </c>
      <c r="K19" s="78">
        <f t="shared" si="2"/>
        <v>0</v>
      </c>
      <c r="L19" s="78">
        <f t="shared" si="2"/>
        <v>0</v>
      </c>
      <c r="M19" s="63"/>
    </row>
    <row r="20" spans="1:13" s="62" customFormat="1" ht="12" customHeight="1">
      <c r="A20" s="65"/>
      <c r="B20" s="65"/>
      <c r="C20" s="65"/>
      <c r="D20" s="65"/>
      <c r="E20" s="65"/>
      <c r="F20" s="65"/>
      <c r="G20" s="65"/>
      <c r="H20" s="66"/>
      <c r="I20" s="66"/>
      <c r="J20" s="66"/>
      <c r="K20" s="66"/>
      <c r="L20" s="66"/>
      <c r="M20" s="66"/>
    </row>
    <row r="21" spans="1:13" ht="31.5" customHeight="1">
      <c r="A21" s="58" t="s">
        <v>345</v>
      </c>
      <c r="B21" s="152"/>
      <c r="C21" s="78">
        <f>C19</f>
        <v>0</v>
      </c>
      <c r="D21" s="78">
        <f>D19-C19</f>
        <v>0</v>
      </c>
      <c r="E21" s="78">
        <f aca="true" t="shared" si="3" ref="E21:K21">E19-D19</f>
        <v>0</v>
      </c>
      <c r="F21" s="78">
        <f t="shared" si="3"/>
        <v>0</v>
      </c>
      <c r="G21" s="78">
        <f t="shared" si="3"/>
        <v>0</v>
      </c>
      <c r="H21" s="78">
        <f t="shared" si="3"/>
        <v>0</v>
      </c>
      <c r="I21" s="78">
        <f t="shared" si="3"/>
        <v>0</v>
      </c>
      <c r="J21" s="78">
        <f t="shared" si="3"/>
        <v>0</v>
      </c>
      <c r="K21" s="78">
        <f t="shared" si="3"/>
        <v>0</v>
      </c>
      <c r="L21" s="78">
        <f>L19-K19</f>
        <v>0</v>
      </c>
      <c r="M21" s="63"/>
    </row>
    <row r="22" spans="1:13" s="62" customFormat="1" ht="12" customHeight="1">
      <c r="A22" s="65"/>
      <c r="B22" s="65"/>
      <c r="C22" s="65"/>
      <c r="D22" s="65"/>
      <c r="E22" s="65"/>
      <c r="F22" s="65"/>
      <c r="G22" s="65"/>
      <c r="H22" s="66"/>
      <c r="I22" s="66"/>
      <c r="J22" s="66"/>
      <c r="K22" s="66"/>
      <c r="L22" s="66"/>
      <c r="M22" s="66"/>
    </row>
    <row r="23" spans="1:13" ht="15.75" customHeight="1">
      <c r="A23" s="138" t="s">
        <v>249</v>
      </c>
      <c r="B23" s="67"/>
      <c r="C23" s="67"/>
      <c r="D23" s="67"/>
      <c r="E23" s="67"/>
      <c r="F23" s="67"/>
      <c r="G23" s="67"/>
      <c r="H23" s="63"/>
      <c r="I23" s="63"/>
      <c r="J23" s="63"/>
      <c r="K23" s="63"/>
      <c r="L23" s="63"/>
      <c r="M23" s="63"/>
    </row>
    <row r="24" spans="1:13" ht="16.5" customHeight="1">
      <c r="A24" s="138"/>
      <c r="B24" s="144" t="s">
        <v>48</v>
      </c>
      <c r="C24" s="47" t="s">
        <v>131</v>
      </c>
      <c r="D24" s="47" t="s">
        <v>132</v>
      </c>
      <c r="E24" s="47" t="s">
        <v>133</v>
      </c>
      <c r="F24" s="47" t="s">
        <v>134</v>
      </c>
      <c r="G24" s="47" t="s">
        <v>135</v>
      </c>
      <c r="H24" s="47" t="s">
        <v>136</v>
      </c>
      <c r="I24" s="47" t="s">
        <v>137</v>
      </c>
      <c r="J24" s="47" t="s">
        <v>138</v>
      </c>
      <c r="K24" s="47" t="s">
        <v>139</v>
      </c>
      <c r="L24" s="47" t="s">
        <v>140</v>
      </c>
      <c r="M24" s="63"/>
    </row>
    <row r="25" spans="1:13" ht="12.75">
      <c r="A25" s="248" t="s">
        <v>6</v>
      </c>
      <c r="B25" s="166">
        <v>1</v>
      </c>
      <c r="C25" s="189">
        <f>C17</f>
        <v>0</v>
      </c>
      <c r="D25" s="189">
        <f aca="true" t="shared" si="4" ref="D25:L25">D17</f>
        <v>0</v>
      </c>
      <c r="E25" s="189">
        <f t="shared" si="4"/>
        <v>0</v>
      </c>
      <c r="F25" s="189">
        <f t="shared" si="4"/>
        <v>0</v>
      </c>
      <c r="G25" s="189">
        <f t="shared" si="4"/>
        <v>0</v>
      </c>
      <c r="H25" s="189">
        <f t="shared" si="4"/>
        <v>0</v>
      </c>
      <c r="I25" s="189">
        <f t="shared" si="4"/>
        <v>0</v>
      </c>
      <c r="J25" s="189">
        <f t="shared" si="4"/>
        <v>0</v>
      </c>
      <c r="K25" s="189">
        <f t="shared" si="4"/>
        <v>0</v>
      </c>
      <c r="L25" s="189">
        <f t="shared" si="4"/>
        <v>0</v>
      </c>
      <c r="M25" s="63"/>
    </row>
    <row r="26" spans="1:13" ht="18" customHeight="1">
      <c r="A26" s="143" t="s">
        <v>199</v>
      </c>
      <c r="B26" s="140"/>
      <c r="C26" s="139">
        <f>$B$26*C25</f>
        <v>0</v>
      </c>
      <c r="D26" s="139">
        <f aca="true" t="shared" si="5" ref="D26:L26">$B$26*D25</f>
        <v>0</v>
      </c>
      <c r="E26" s="139">
        <f t="shared" si="5"/>
        <v>0</v>
      </c>
      <c r="F26" s="139">
        <f t="shared" si="5"/>
        <v>0</v>
      </c>
      <c r="G26" s="139">
        <f t="shared" si="5"/>
        <v>0</v>
      </c>
      <c r="H26" s="139">
        <f t="shared" si="5"/>
        <v>0</v>
      </c>
      <c r="I26" s="139">
        <f t="shared" si="5"/>
        <v>0</v>
      </c>
      <c r="J26" s="139">
        <f t="shared" si="5"/>
        <v>0</v>
      </c>
      <c r="K26" s="139">
        <f t="shared" si="5"/>
        <v>0</v>
      </c>
      <c r="L26" s="139">
        <f t="shared" si="5"/>
        <v>0</v>
      </c>
      <c r="M26" s="63"/>
    </row>
    <row r="27" spans="1:13" ht="18" customHeight="1">
      <c r="A27" s="143" t="s">
        <v>243</v>
      </c>
      <c r="B27" s="140"/>
      <c r="C27" s="139">
        <f>$B$27*C25</f>
        <v>0</v>
      </c>
      <c r="D27" s="139">
        <f aca="true" t="shared" si="6" ref="D27:L27">$B$27*D25</f>
        <v>0</v>
      </c>
      <c r="E27" s="139">
        <f t="shared" si="6"/>
        <v>0</v>
      </c>
      <c r="F27" s="139">
        <f t="shared" si="6"/>
        <v>0</v>
      </c>
      <c r="G27" s="139">
        <f t="shared" si="6"/>
        <v>0</v>
      </c>
      <c r="H27" s="139">
        <f t="shared" si="6"/>
        <v>0</v>
      </c>
      <c r="I27" s="139">
        <f t="shared" si="6"/>
        <v>0</v>
      </c>
      <c r="J27" s="139">
        <f t="shared" si="6"/>
        <v>0</v>
      </c>
      <c r="K27" s="139">
        <f t="shared" si="6"/>
        <v>0</v>
      </c>
      <c r="L27" s="139">
        <f t="shared" si="6"/>
        <v>0</v>
      </c>
      <c r="M27" s="63"/>
    </row>
    <row r="28" spans="1:13" ht="18" customHeight="1">
      <c r="A28" s="141" t="s">
        <v>146</v>
      </c>
      <c r="B28" s="142"/>
      <c r="C28" s="322"/>
      <c r="D28" s="323"/>
      <c r="E28" s="323"/>
      <c r="F28" s="323"/>
      <c r="G28" s="323"/>
      <c r="H28" s="323"/>
      <c r="I28" s="323"/>
      <c r="J28" s="323"/>
      <c r="K28" s="323"/>
      <c r="L28" s="324"/>
      <c r="M28" s="63"/>
    </row>
    <row r="29" spans="1:13" ht="18" customHeight="1">
      <c r="A29" s="141" t="s">
        <v>198</v>
      </c>
      <c r="B29" s="166"/>
      <c r="C29" s="190">
        <f>$B$28*C27</f>
        <v>0</v>
      </c>
      <c r="D29" s="190">
        <f aca="true" t="shared" si="7" ref="D29:L29">$B$28*D27</f>
        <v>0</v>
      </c>
      <c r="E29" s="190">
        <f t="shared" si="7"/>
        <v>0</v>
      </c>
      <c r="F29" s="190">
        <f t="shared" si="7"/>
        <v>0</v>
      </c>
      <c r="G29" s="190">
        <f t="shared" si="7"/>
        <v>0</v>
      </c>
      <c r="H29" s="190">
        <f t="shared" si="7"/>
        <v>0</v>
      </c>
      <c r="I29" s="190">
        <f t="shared" si="7"/>
        <v>0</v>
      </c>
      <c r="J29" s="190">
        <f t="shared" si="7"/>
        <v>0</v>
      </c>
      <c r="K29" s="190">
        <f t="shared" si="7"/>
        <v>0</v>
      </c>
      <c r="L29" s="190">
        <f t="shared" si="7"/>
        <v>0</v>
      </c>
      <c r="M29" s="63"/>
    </row>
    <row r="30" spans="1:13" s="62" customFormat="1" ht="12" customHeight="1">
      <c r="A30" s="65"/>
      <c r="B30" s="65"/>
      <c r="C30" s="65"/>
      <c r="D30" s="65"/>
      <c r="E30" s="65"/>
      <c r="F30" s="65"/>
      <c r="G30" s="65"/>
      <c r="H30" s="66"/>
      <c r="I30" s="66"/>
      <c r="J30" s="66"/>
      <c r="K30" s="66"/>
      <c r="L30" s="66"/>
      <c r="M30" s="66"/>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D8:L8 C12:C13 D12:L13 C29:L29" emptyCellReference="1"/>
  </ignoredErrors>
</worksheet>
</file>

<file path=xl/worksheets/sheet12.xml><?xml version="1.0" encoding="utf-8"?>
<worksheet xmlns="http://schemas.openxmlformats.org/spreadsheetml/2006/main" xmlns:r="http://schemas.openxmlformats.org/officeDocument/2006/relationships">
  <sheetPr>
    <pageSetUpPr fitToPage="1"/>
  </sheetPr>
  <dimension ref="A1:K82"/>
  <sheetViews>
    <sheetView showGridLines="0" zoomScale="80" zoomScaleNormal="80" zoomScalePageLayoutView="0" workbookViewId="0" topLeftCell="A1">
      <selection activeCell="G13" sqref="G13"/>
    </sheetView>
  </sheetViews>
  <sheetFormatPr defaultColWidth="9.00390625" defaultRowHeight="12.75"/>
  <cols>
    <col min="1" max="1" width="19.375" style="79" customWidth="1"/>
    <col min="2" max="5" width="18.00390625" style="79" customWidth="1"/>
    <col min="6" max="11" width="16.25390625" style="79" customWidth="1"/>
    <col min="12" max="16384" width="9.125" style="79" customWidth="1"/>
  </cols>
  <sheetData>
    <row r="1" spans="1:5" ht="42.75" customHeight="1">
      <c r="A1" s="320" t="s">
        <v>397</v>
      </c>
      <c r="B1" s="321"/>
      <c r="C1" s="321"/>
      <c r="D1" s="321"/>
      <c r="E1" s="317"/>
    </row>
    <row r="2" ht="21" customHeight="1"/>
    <row r="3" spans="1:4" ht="21" customHeight="1">
      <c r="A3" s="318" t="s">
        <v>392</v>
      </c>
      <c r="B3" s="319"/>
      <c r="C3" s="319"/>
      <c r="D3" s="80"/>
    </row>
    <row r="4" ht="21" customHeight="1"/>
    <row r="5" spans="1:5" ht="20.25" customHeight="1">
      <c r="A5" s="315" t="s">
        <v>435</v>
      </c>
      <c r="B5" s="316"/>
      <c r="C5" s="316"/>
      <c r="D5" s="316"/>
      <c r="E5" s="316"/>
    </row>
    <row r="6" spans="1:5" ht="20.25" customHeight="1">
      <c r="A6" s="345" t="s">
        <v>355</v>
      </c>
      <c r="B6" s="346"/>
      <c r="C6" s="346"/>
      <c r="D6" s="346"/>
      <c r="E6" s="347"/>
    </row>
    <row r="7" spans="1:5" ht="18.75" customHeight="1">
      <c r="A7" s="318" t="s">
        <v>148</v>
      </c>
      <c r="B7" s="319"/>
      <c r="C7" s="319"/>
      <c r="D7" s="86">
        <f>D3</f>
        <v>0</v>
      </c>
      <c r="E7" s="80"/>
    </row>
    <row r="8" spans="1:5" ht="18.75" customHeight="1">
      <c r="A8" s="318" t="s">
        <v>149</v>
      </c>
      <c r="B8" s="319"/>
      <c r="C8" s="319"/>
      <c r="D8" s="81">
        <v>0</v>
      </c>
      <c r="E8" s="82"/>
    </row>
    <row r="9" spans="1:5" ht="18.75" customHeight="1">
      <c r="A9" s="318" t="s">
        <v>150</v>
      </c>
      <c r="B9" s="319"/>
      <c r="C9" s="319"/>
      <c r="D9" s="83"/>
      <c r="E9" s="82" t="s">
        <v>225</v>
      </c>
    </row>
    <row r="10" spans="1:5" ht="18.75" customHeight="1">
      <c r="A10" s="318" t="s">
        <v>226</v>
      </c>
      <c r="B10" s="319"/>
      <c r="C10" s="319"/>
      <c r="D10" s="154"/>
      <c r="E10" s="156"/>
    </row>
    <row r="11" spans="1:5" ht="18.75" customHeight="1">
      <c r="A11" s="318" t="s">
        <v>151</v>
      </c>
      <c r="B11" s="319"/>
      <c r="C11" s="319"/>
      <c r="D11" s="84"/>
      <c r="E11" s="82" t="s">
        <v>225</v>
      </c>
    </row>
    <row r="12" spans="1:5" ht="22.5" customHeight="1">
      <c r="A12" s="318" t="s">
        <v>207</v>
      </c>
      <c r="B12" s="319"/>
      <c r="C12" s="319"/>
      <c r="D12" s="84"/>
      <c r="E12" s="82"/>
    </row>
    <row r="13" spans="1:7" ht="32.25" customHeight="1">
      <c r="A13" s="318" t="s">
        <v>152</v>
      </c>
      <c r="B13" s="319"/>
      <c r="C13" s="319"/>
      <c r="D13" s="84"/>
      <c r="E13" s="85"/>
      <c r="G13" s="79" t="s">
        <v>153</v>
      </c>
    </row>
    <row r="14" spans="1:5" ht="17.25" customHeight="1">
      <c r="A14" s="318" t="s">
        <v>154</v>
      </c>
      <c r="B14" s="319"/>
      <c r="C14" s="319"/>
      <c r="D14" s="86" t="e">
        <f>-PMT(D8/D10,(D9-D11)*D10,D7+D12,0,0)</f>
        <v>#DIV/0!</v>
      </c>
      <c r="E14" s="82"/>
    </row>
    <row r="15" ht="6" customHeight="1"/>
    <row r="16" spans="1:5" ht="24" customHeight="1">
      <c r="A16" s="170" t="s">
        <v>208</v>
      </c>
      <c r="B16" s="171" t="s">
        <v>155</v>
      </c>
      <c r="C16" s="171" t="s">
        <v>156</v>
      </c>
      <c r="D16" s="171" t="s">
        <v>295</v>
      </c>
      <c r="E16" s="170" t="s">
        <v>157</v>
      </c>
    </row>
    <row r="17" spans="1:5" ht="25.5" customHeight="1">
      <c r="A17" s="157" t="s">
        <v>251</v>
      </c>
      <c r="B17" s="172"/>
      <c r="C17" s="172"/>
      <c r="D17" s="172"/>
      <c r="E17" s="172">
        <f>D7+D12</f>
        <v>0</v>
      </c>
    </row>
    <row r="18" spans="1:5" ht="18" customHeight="1">
      <c r="A18" s="88" t="s">
        <v>210</v>
      </c>
      <c r="B18" s="89" t="e">
        <f>E17*$D$8/$D$10</f>
        <v>#DIV/0!</v>
      </c>
      <c r="C18" s="89" t="e">
        <f aca="true" t="shared" si="0" ref="C18:C31">D18-B18</f>
        <v>#DIV/0!</v>
      </c>
      <c r="D18" s="89" t="e">
        <f aca="true" t="shared" si="1" ref="D18:D32">$D$14</f>
        <v>#DIV/0!</v>
      </c>
      <c r="E18" s="89" t="e">
        <f aca="true" t="shared" si="2" ref="E18:E31">E17-C18</f>
        <v>#DIV/0!</v>
      </c>
    </row>
    <row r="19" spans="1:5" ht="18" customHeight="1">
      <c r="A19" s="88" t="s">
        <v>211</v>
      </c>
      <c r="B19" s="89" t="e">
        <f aca="true" t="shared" si="3" ref="B19:B31">E18*$D$8/$D$10</f>
        <v>#DIV/0!</v>
      </c>
      <c r="C19" s="89" t="e">
        <f t="shared" si="0"/>
        <v>#DIV/0!</v>
      </c>
      <c r="D19" s="89" t="e">
        <f t="shared" si="1"/>
        <v>#DIV/0!</v>
      </c>
      <c r="E19" s="89" t="e">
        <f t="shared" si="2"/>
        <v>#DIV/0!</v>
      </c>
    </row>
    <row r="20" spans="1:5" ht="18" customHeight="1">
      <c r="A20" s="88" t="s">
        <v>212</v>
      </c>
      <c r="B20" s="89" t="e">
        <f t="shared" si="3"/>
        <v>#DIV/0!</v>
      </c>
      <c r="C20" s="89" t="e">
        <f t="shared" si="0"/>
        <v>#DIV/0!</v>
      </c>
      <c r="D20" s="89" t="e">
        <f t="shared" si="1"/>
        <v>#DIV/0!</v>
      </c>
      <c r="E20" s="89" t="e">
        <f t="shared" si="2"/>
        <v>#DIV/0!</v>
      </c>
    </row>
    <row r="21" spans="1:5" ht="18" customHeight="1">
      <c r="A21" s="88" t="s">
        <v>213</v>
      </c>
      <c r="B21" s="89" t="e">
        <f t="shared" si="3"/>
        <v>#DIV/0!</v>
      </c>
      <c r="C21" s="89" t="e">
        <f t="shared" si="0"/>
        <v>#DIV/0!</v>
      </c>
      <c r="D21" s="89" t="e">
        <f t="shared" si="1"/>
        <v>#DIV/0!</v>
      </c>
      <c r="E21" s="89" t="e">
        <f t="shared" si="2"/>
        <v>#DIV/0!</v>
      </c>
    </row>
    <row r="22" spans="1:5" ht="18" customHeight="1">
      <c r="A22" s="88" t="s">
        <v>214</v>
      </c>
      <c r="B22" s="89" t="e">
        <f t="shared" si="3"/>
        <v>#DIV/0!</v>
      </c>
      <c r="C22" s="89" t="e">
        <f t="shared" si="0"/>
        <v>#DIV/0!</v>
      </c>
      <c r="D22" s="89" t="e">
        <f t="shared" si="1"/>
        <v>#DIV/0!</v>
      </c>
      <c r="E22" s="89" t="e">
        <f t="shared" si="2"/>
        <v>#DIV/0!</v>
      </c>
    </row>
    <row r="23" spans="1:5" ht="18" customHeight="1">
      <c r="A23" s="88" t="s">
        <v>215</v>
      </c>
      <c r="B23" s="89" t="e">
        <f t="shared" si="3"/>
        <v>#DIV/0!</v>
      </c>
      <c r="C23" s="89" t="e">
        <f t="shared" si="0"/>
        <v>#DIV/0!</v>
      </c>
      <c r="D23" s="89" t="e">
        <f t="shared" si="1"/>
        <v>#DIV/0!</v>
      </c>
      <c r="E23" s="89" t="e">
        <f t="shared" si="2"/>
        <v>#DIV/0!</v>
      </c>
    </row>
    <row r="24" spans="1:5" ht="18" customHeight="1">
      <c r="A24" s="88" t="s">
        <v>216</v>
      </c>
      <c r="B24" s="89" t="e">
        <f t="shared" si="3"/>
        <v>#DIV/0!</v>
      </c>
      <c r="C24" s="89" t="e">
        <f t="shared" si="0"/>
        <v>#DIV/0!</v>
      </c>
      <c r="D24" s="89" t="e">
        <f t="shared" si="1"/>
        <v>#DIV/0!</v>
      </c>
      <c r="E24" s="89" t="e">
        <f t="shared" si="2"/>
        <v>#DIV/0!</v>
      </c>
    </row>
    <row r="25" spans="1:5" ht="18" customHeight="1">
      <c r="A25" s="88" t="s">
        <v>217</v>
      </c>
      <c r="B25" s="89" t="e">
        <f t="shared" si="3"/>
        <v>#DIV/0!</v>
      </c>
      <c r="C25" s="89" t="e">
        <f t="shared" si="0"/>
        <v>#DIV/0!</v>
      </c>
      <c r="D25" s="89" t="e">
        <f t="shared" si="1"/>
        <v>#DIV/0!</v>
      </c>
      <c r="E25" s="89" t="e">
        <f t="shared" si="2"/>
        <v>#DIV/0!</v>
      </c>
    </row>
    <row r="26" spans="1:5" ht="18" customHeight="1">
      <c r="A26" s="88" t="s">
        <v>218</v>
      </c>
      <c r="B26" s="89" t="e">
        <f t="shared" si="3"/>
        <v>#DIV/0!</v>
      </c>
      <c r="C26" s="89" t="e">
        <f t="shared" si="0"/>
        <v>#DIV/0!</v>
      </c>
      <c r="D26" s="89" t="e">
        <f t="shared" si="1"/>
        <v>#DIV/0!</v>
      </c>
      <c r="E26" s="89" t="e">
        <f t="shared" si="2"/>
        <v>#DIV/0!</v>
      </c>
    </row>
    <row r="27" spans="1:5" ht="18" customHeight="1">
      <c r="A27" s="88" t="s">
        <v>219</v>
      </c>
      <c r="B27" s="89" t="e">
        <f t="shared" si="3"/>
        <v>#DIV/0!</v>
      </c>
      <c r="C27" s="89" t="e">
        <f t="shared" si="0"/>
        <v>#DIV/0!</v>
      </c>
      <c r="D27" s="89" t="e">
        <f t="shared" si="1"/>
        <v>#DIV/0!</v>
      </c>
      <c r="E27" s="89" t="e">
        <f t="shared" si="2"/>
        <v>#DIV/0!</v>
      </c>
    </row>
    <row r="28" spans="1:5" ht="18" customHeight="1">
      <c r="A28" s="88" t="s">
        <v>220</v>
      </c>
      <c r="B28" s="89" t="e">
        <f t="shared" si="3"/>
        <v>#DIV/0!</v>
      </c>
      <c r="C28" s="89" t="e">
        <f t="shared" si="0"/>
        <v>#DIV/0!</v>
      </c>
      <c r="D28" s="89" t="e">
        <f t="shared" si="1"/>
        <v>#DIV/0!</v>
      </c>
      <c r="E28" s="89" t="e">
        <f t="shared" si="2"/>
        <v>#DIV/0!</v>
      </c>
    </row>
    <row r="29" spans="1:5" ht="18" customHeight="1">
      <c r="A29" s="88" t="s">
        <v>221</v>
      </c>
      <c r="B29" s="89" t="e">
        <f t="shared" si="3"/>
        <v>#DIV/0!</v>
      </c>
      <c r="C29" s="89" t="e">
        <f t="shared" si="0"/>
        <v>#DIV/0!</v>
      </c>
      <c r="D29" s="89" t="e">
        <f t="shared" si="1"/>
        <v>#DIV/0!</v>
      </c>
      <c r="E29" s="89" t="e">
        <f t="shared" si="2"/>
        <v>#DIV/0!</v>
      </c>
    </row>
    <row r="30" spans="1:5" ht="18" customHeight="1">
      <c r="A30" s="88" t="s">
        <v>222</v>
      </c>
      <c r="B30" s="89" t="e">
        <f t="shared" si="3"/>
        <v>#DIV/0!</v>
      </c>
      <c r="C30" s="89" t="e">
        <f t="shared" si="0"/>
        <v>#DIV/0!</v>
      </c>
      <c r="D30" s="89" t="e">
        <f t="shared" si="1"/>
        <v>#DIV/0!</v>
      </c>
      <c r="E30" s="89" t="e">
        <f t="shared" si="2"/>
        <v>#DIV/0!</v>
      </c>
    </row>
    <row r="31" spans="1:5" ht="18" customHeight="1">
      <c r="A31" s="88" t="s">
        <v>223</v>
      </c>
      <c r="B31" s="89" t="e">
        <f t="shared" si="3"/>
        <v>#DIV/0!</v>
      </c>
      <c r="C31" s="89" t="e">
        <f t="shared" si="0"/>
        <v>#DIV/0!</v>
      </c>
      <c r="D31" s="89" t="e">
        <f t="shared" si="1"/>
        <v>#DIV/0!</v>
      </c>
      <c r="E31" s="89" t="e">
        <f t="shared" si="2"/>
        <v>#DIV/0!</v>
      </c>
    </row>
    <row r="32" spans="1:5" ht="18" customHeight="1">
      <c r="A32" s="88" t="s">
        <v>224</v>
      </c>
      <c r="B32" s="89" t="e">
        <f>E31*$D$8/$D$10</f>
        <v>#DIV/0!</v>
      </c>
      <c r="C32" s="89" t="e">
        <f>D32-B32</f>
        <v>#DIV/0!</v>
      </c>
      <c r="D32" s="89" t="e">
        <f t="shared" si="1"/>
        <v>#DIV/0!</v>
      </c>
      <c r="E32" s="89" t="e">
        <f>E31-C32</f>
        <v>#DIV/0!</v>
      </c>
    </row>
    <row r="33" spans="1:5" ht="16.5" customHeight="1">
      <c r="A33" s="88"/>
      <c r="B33" s="89"/>
      <c r="C33" s="89"/>
      <c r="D33" s="89"/>
      <c r="E33" s="89"/>
    </row>
    <row r="34" spans="1:5" ht="14.25" customHeight="1">
      <c r="A34" s="88"/>
      <c r="B34" s="89"/>
      <c r="C34" s="89"/>
      <c r="D34" s="89"/>
      <c r="E34" s="89"/>
    </row>
    <row r="35" spans="1:5" ht="15" customHeight="1">
      <c r="A35" s="88"/>
      <c r="B35" s="89"/>
      <c r="C35" s="89"/>
      <c r="D35" s="89"/>
      <c r="E35" s="89"/>
    </row>
    <row r="36" spans="1:5" ht="19.5" customHeight="1">
      <c r="A36" s="88"/>
      <c r="B36" s="89"/>
      <c r="C36" s="89"/>
      <c r="D36" s="89"/>
      <c r="E36" s="89"/>
    </row>
    <row r="37" ht="18.75" customHeight="1"/>
    <row r="38" spans="1:5" ht="20.25" customHeight="1">
      <c r="A38" s="315" t="s">
        <v>435</v>
      </c>
      <c r="B38" s="316"/>
      <c r="C38" s="316"/>
      <c r="D38" s="316"/>
      <c r="E38" s="316"/>
    </row>
    <row r="39" spans="1:5" ht="20.25" customHeight="1">
      <c r="A39" s="345" t="s">
        <v>227</v>
      </c>
      <c r="B39" s="346"/>
      <c r="C39" s="346"/>
      <c r="D39" s="346"/>
      <c r="E39" s="347"/>
    </row>
    <row r="40" spans="1:5" ht="18.75" customHeight="1">
      <c r="A40" s="318" t="s">
        <v>148</v>
      </c>
      <c r="B40" s="319"/>
      <c r="C40" s="319"/>
      <c r="D40" s="86">
        <f>D3</f>
        <v>0</v>
      </c>
      <c r="E40" s="80"/>
    </row>
    <row r="41" spans="1:5" ht="18.75" customHeight="1">
      <c r="A41" s="318" t="s">
        <v>149</v>
      </c>
      <c r="B41" s="319"/>
      <c r="C41" s="319"/>
      <c r="D41" s="81">
        <v>0</v>
      </c>
      <c r="E41" s="82"/>
    </row>
    <row r="42" spans="1:5" ht="18.75" customHeight="1">
      <c r="A42" s="318" t="s">
        <v>150</v>
      </c>
      <c r="B42" s="319"/>
      <c r="C42" s="319"/>
      <c r="D42" s="83"/>
      <c r="E42" s="82" t="s">
        <v>225</v>
      </c>
    </row>
    <row r="43" spans="1:5" ht="18.75" customHeight="1">
      <c r="A43" s="318" t="s">
        <v>226</v>
      </c>
      <c r="B43" s="319"/>
      <c r="C43" s="319"/>
      <c r="D43" s="154"/>
      <c r="E43" s="156"/>
    </row>
    <row r="44" spans="1:5" ht="18.75" customHeight="1">
      <c r="A44" s="318" t="s">
        <v>151</v>
      </c>
      <c r="B44" s="319"/>
      <c r="C44" s="319"/>
      <c r="D44" s="84"/>
      <c r="E44" s="82" t="s">
        <v>225</v>
      </c>
    </row>
    <row r="45" spans="1:5" ht="22.5" customHeight="1">
      <c r="A45" s="318" t="s">
        <v>207</v>
      </c>
      <c r="B45" s="319"/>
      <c r="C45" s="319"/>
      <c r="D45" s="84"/>
      <c r="E45" s="82"/>
    </row>
    <row r="46" spans="1:5" ht="32.25" customHeight="1">
      <c r="A46" s="318" t="s">
        <v>152</v>
      </c>
      <c r="B46" s="319"/>
      <c r="C46" s="319"/>
      <c r="D46" s="84"/>
      <c r="E46" s="85"/>
    </row>
    <row r="47" spans="1:5" ht="17.25" customHeight="1">
      <c r="A47" s="318" t="s">
        <v>228</v>
      </c>
      <c r="B47" s="319"/>
      <c r="C47" s="319"/>
      <c r="D47" s="86" t="e">
        <f>(D40+D45)/((D42-D44)*D43)</f>
        <v>#DIV/0!</v>
      </c>
      <c r="E47" s="82"/>
    </row>
    <row r="48" ht="6" customHeight="1"/>
    <row r="49" spans="1:5" ht="27.75" customHeight="1">
      <c r="A49" s="87" t="s">
        <v>208</v>
      </c>
      <c r="B49" s="83" t="s">
        <v>155</v>
      </c>
      <c r="C49" s="83" t="s">
        <v>156</v>
      </c>
      <c r="D49" s="171" t="s">
        <v>295</v>
      </c>
      <c r="E49" s="170" t="s">
        <v>157</v>
      </c>
    </row>
    <row r="50" spans="1:5" ht="27.75" customHeight="1">
      <c r="A50" s="157" t="s">
        <v>209</v>
      </c>
      <c r="B50" s="89"/>
      <c r="C50" s="89"/>
      <c r="D50" s="89"/>
      <c r="E50" s="89">
        <f>D40+D45</f>
        <v>0</v>
      </c>
    </row>
    <row r="51" spans="1:5" ht="18" customHeight="1">
      <c r="A51" s="88" t="s">
        <v>210</v>
      </c>
      <c r="B51" s="89" t="e">
        <f>E50*$D$41/$D$43</f>
        <v>#DIV/0!</v>
      </c>
      <c r="C51" s="89" t="e">
        <f aca="true" t="shared" si="4" ref="C51:C65">$D$47</f>
        <v>#DIV/0!</v>
      </c>
      <c r="D51" s="89" t="e">
        <f>B51+C51</f>
        <v>#DIV/0!</v>
      </c>
      <c r="E51" s="89" t="e">
        <f aca="true" t="shared" si="5" ref="E51:E65">E50-C51</f>
        <v>#DIV/0!</v>
      </c>
    </row>
    <row r="52" spans="1:5" ht="18" customHeight="1">
      <c r="A52" s="88" t="s">
        <v>211</v>
      </c>
      <c r="B52" s="89" t="e">
        <f aca="true" t="shared" si="6" ref="B52:B65">E51*$D$41/$D$43</f>
        <v>#DIV/0!</v>
      </c>
      <c r="C52" s="89" t="e">
        <f t="shared" si="4"/>
        <v>#DIV/0!</v>
      </c>
      <c r="D52" s="89" t="e">
        <f aca="true" t="shared" si="7" ref="D52:D65">B52+C52</f>
        <v>#DIV/0!</v>
      </c>
      <c r="E52" s="89" t="e">
        <f t="shared" si="5"/>
        <v>#DIV/0!</v>
      </c>
    </row>
    <row r="53" spans="1:5" ht="18" customHeight="1">
      <c r="A53" s="88" t="s">
        <v>212</v>
      </c>
      <c r="B53" s="89" t="e">
        <f t="shared" si="6"/>
        <v>#DIV/0!</v>
      </c>
      <c r="C53" s="89" t="e">
        <f t="shared" si="4"/>
        <v>#DIV/0!</v>
      </c>
      <c r="D53" s="89" t="e">
        <f t="shared" si="7"/>
        <v>#DIV/0!</v>
      </c>
      <c r="E53" s="89" t="e">
        <f t="shared" si="5"/>
        <v>#DIV/0!</v>
      </c>
    </row>
    <row r="54" spans="1:5" ht="18" customHeight="1">
      <c r="A54" s="88" t="s">
        <v>213</v>
      </c>
      <c r="B54" s="89" t="e">
        <f t="shared" si="6"/>
        <v>#DIV/0!</v>
      </c>
      <c r="C54" s="89" t="e">
        <f t="shared" si="4"/>
        <v>#DIV/0!</v>
      </c>
      <c r="D54" s="89" t="e">
        <f t="shared" si="7"/>
        <v>#DIV/0!</v>
      </c>
      <c r="E54" s="89" t="e">
        <f t="shared" si="5"/>
        <v>#DIV/0!</v>
      </c>
    </row>
    <row r="55" spans="1:5" ht="18" customHeight="1">
      <c r="A55" s="88" t="s">
        <v>214</v>
      </c>
      <c r="B55" s="89" t="e">
        <f t="shared" si="6"/>
        <v>#DIV/0!</v>
      </c>
      <c r="C55" s="89" t="e">
        <f t="shared" si="4"/>
        <v>#DIV/0!</v>
      </c>
      <c r="D55" s="89" t="e">
        <f t="shared" si="7"/>
        <v>#DIV/0!</v>
      </c>
      <c r="E55" s="89" t="e">
        <f t="shared" si="5"/>
        <v>#DIV/0!</v>
      </c>
    </row>
    <row r="56" spans="1:5" ht="18" customHeight="1">
      <c r="A56" s="88" t="s">
        <v>215</v>
      </c>
      <c r="B56" s="89" t="e">
        <f t="shared" si="6"/>
        <v>#DIV/0!</v>
      </c>
      <c r="C56" s="89" t="e">
        <f t="shared" si="4"/>
        <v>#DIV/0!</v>
      </c>
      <c r="D56" s="89" t="e">
        <f t="shared" si="7"/>
        <v>#DIV/0!</v>
      </c>
      <c r="E56" s="89" t="e">
        <f t="shared" si="5"/>
        <v>#DIV/0!</v>
      </c>
    </row>
    <row r="57" spans="1:5" ht="18" customHeight="1">
      <c r="A57" s="88" t="s">
        <v>216</v>
      </c>
      <c r="B57" s="89" t="e">
        <f t="shared" si="6"/>
        <v>#DIV/0!</v>
      </c>
      <c r="C57" s="89" t="e">
        <f t="shared" si="4"/>
        <v>#DIV/0!</v>
      </c>
      <c r="D57" s="89" t="e">
        <f t="shared" si="7"/>
        <v>#DIV/0!</v>
      </c>
      <c r="E57" s="89" t="e">
        <f t="shared" si="5"/>
        <v>#DIV/0!</v>
      </c>
    </row>
    <row r="58" spans="1:5" ht="18" customHeight="1">
      <c r="A58" s="88" t="s">
        <v>217</v>
      </c>
      <c r="B58" s="89" t="e">
        <f t="shared" si="6"/>
        <v>#DIV/0!</v>
      </c>
      <c r="C58" s="89" t="e">
        <f t="shared" si="4"/>
        <v>#DIV/0!</v>
      </c>
      <c r="D58" s="89" t="e">
        <f t="shared" si="7"/>
        <v>#DIV/0!</v>
      </c>
      <c r="E58" s="89" t="e">
        <f t="shared" si="5"/>
        <v>#DIV/0!</v>
      </c>
    </row>
    <row r="59" spans="1:5" ht="18" customHeight="1">
      <c r="A59" s="88" t="s">
        <v>218</v>
      </c>
      <c r="B59" s="89" t="e">
        <f t="shared" si="6"/>
        <v>#DIV/0!</v>
      </c>
      <c r="C59" s="89" t="e">
        <f t="shared" si="4"/>
        <v>#DIV/0!</v>
      </c>
      <c r="D59" s="89" t="e">
        <f t="shared" si="7"/>
        <v>#DIV/0!</v>
      </c>
      <c r="E59" s="89" t="e">
        <f t="shared" si="5"/>
        <v>#DIV/0!</v>
      </c>
    </row>
    <row r="60" spans="1:5" ht="18" customHeight="1">
      <c r="A60" s="88" t="s">
        <v>219</v>
      </c>
      <c r="B60" s="89" t="e">
        <f t="shared" si="6"/>
        <v>#DIV/0!</v>
      </c>
      <c r="C60" s="89" t="e">
        <f t="shared" si="4"/>
        <v>#DIV/0!</v>
      </c>
      <c r="D60" s="89" t="e">
        <f t="shared" si="7"/>
        <v>#DIV/0!</v>
      </c>
      <c r="E60" s="89" t="e">
        <f t="shared" si="5"/>
        <v>#DIV/0!</v>
      </c>
    </row>
    <row r="61" spans="1:5" ht="18" customHeight="1">
      <c r="A61" s="88" t="s">
        <v>220</v>
      </c>
      <c r="B61" s="89" t="e">
        <f t="shared" si="6"/>
        <v>#DIV/0!</v>
      </c>
      <c r="C61" s="89" t="e">
        <f t="shared" si="4"/>
        <v>#DIV/0!</v>
      </c>
      <c r="D61" s="89" t="e">
        <f t="shared" si="7"/>
        <v>#DIV/0!</v>
      </c>
      <c r="E61" s="89" t="e">
        <f t="shared" si="5"/>
        <v>#DIV/0!</v>
      </c>
    </row>
    <row r="62" spans="1:5" ht="18" customHeight="1">
      <c r="A62" s="88" t="s">
        <v>221</v>
      </c>
      <c r="B62" s="89" t="e">
        <f t="shared" si="6"/>
        <v>#DIV/0!</v>
      </c>
      <c r="C62" s="89" t="e">
        <f t="shared" si="4"/>
        <v>#DIV/0!</v>
      </c>
      <c r="D62" s="89" t="e">
        <f t="shared" si="7"/>
        <v>#DIV/0!</v>
      </c>
      <c r="E62" s="89" t="e">
        <f t="shared" si="5"/>
        <v>#DIV/0!</v>
      </c>
    </row>
    <row r="63" spans="1:5" ht="18" customHeight="1">
      <c r="A63" s="88" t="s">
        <v>222</v>
      </c>
      <c r="B63" s="89" t="e">
        <f t="shared" si="6"/>
        <v>#DIV/0!</v>
      </c>
      <c r="C63" s="89" t="e">
        <f t="shared" si="4"/>
        <v>#DIV/0!</v>
      </c>
      <c r="D63" s="89" t="e">
        <f t="shared" si="7"/>
        <v>#DIV/0!</v>
      </c>
      <c r="E63" s="89" t="e">
        <f t="shared" si="5"/>
        <v>#DIV/0!</v>
      </c>
    </row>
    <row r="64" spans="1:5" ht="18" customHeight="1">
      <c r="A64" s="88" t="s">
        <v>223</v>
      </c>
      <c r="B64" s="89" t="e">
        <f t="shared" si="6"/>
        <v>#DIV/0!</v>
      </c>
      <c r="C64" s="89" t="e">
        <f t="shared" si="4"/>
        <v>#DIV/0!</v>
      </c>
      <c r="D64" s="89" t="e">
        <f t="shared" si="7"/>
        <v>#DIV/0!</v>
      </c>
      <c r="E64" s="89" t="e">
        <f t="shared" si="5"/>
        <v>#DIV/0!</v>
      </c>
    </row>
    <row r="65" spans="1:5" ht="18" customHeight="1">
      <c r="A65" s="88" t="s">
        <v>224</v>
      </c>
      <c r="B65" s="89" t="e">
        <f t="shared" si="6"/>
        <v>#DIV/0!</v>
      </c>
      <c r="C65" s="89" t="e">
        <f t="shared" si="4"/>
        <v>#DIV/0!</v>
      </c>
      <c r="D65" s="89" t="e">
        <f t="shared" si="7"/>
        <v>#DIV/0!</v>
      </c>
      <c r="E65" s="89" t="e">
        <f t="shared" si="5"/>
        <v>#DIV/0!</v>
      </c>
    </row>
    <row r="66" spans="1:5" ht="16.5" customHeight="1">
      <c r="A66" s="88"/>
      <c r="B66" s="89"/>
      <c r="C66" s="89"/>
      <c r="D66" s="89"/>
      <c r="E66" s="89"/>
    </row>
    <row r="67" spans="1:5" ht="14.25" customHeight="1">
      <c r="A67" s="88"/>
      <c r="B67" s="89"/>
      <c r="C67" s="89"/>
      <c r="D67" s="89"/>
      <c r="E67" s="89"/>
    </row>
    <row r="68" spans="1:5" ht="15" customHeight="1">
      <c r="A68" s="88"/>
      <c r="B68" s="89"/>
      <c r="C68" s="89"/>
      <c r="D68" s="89"/>
      <c r="E68" s="89"/>
    </row>
    <row r="69" spans="1:5" ht="15" customHeight="1">
      <c r="A69" s="88"/>
      <c r="B69" s="89"/>
      <c r="C69" s="89"/>
      <c r="D69" s="89"/>
      <c r="E69" s="89"/>
    </row>
    <row r="71" spans="1:5" s="20" customFormat="1" ht="53.25" customHeight="1">
      <c r="A71" s="351" t="s">
        <v>346</v>
      </c>
      <c r="B71" s="352"/>
      <c r="C71" s="352"/>
      <c r="D71" s="352"/>
      <c r="E71" s="353"/>
    </row>
    <row r="73" s="167" customFormat="1" ht="24" customHeight="1">
      <c r="B73" s="168" t="s">
        <v>231</v>
      </c>
    </row>
    <row r="74" spans="1:11" s="167" customFormat="1" ht="19.5" customHeight="1">
      <c r="A74" s="169"/>
      <c r="B74" s="219" t="s">
        <v>55</v>
      </c>
      <c r="C74" s="219" t="s">
        <v>56</v>
      </c>
      <c r="D74" s="219" t="s">
        <v>62</v>
      </c>
      <c r="E74" s="219" t="s">
        <v>63</v>
      </c>
      <c r="F74" s="219" t="s">
        <v>64</v>
      </c>
      <c r="G74" s="219" t="s">
        <v>66</v>
      </c>
      <c r="H74" s="219" t="s">
        <v>67</v>
      </c>
      <c r="I74" s="219" t="s">
        <v>68</v>
      </c>
      <c r="J74" s="219" t="s">
        <v>69</v>
      </c>
      <c r="K74" s="219" t="s">
        <v>70</v>
      </c>
    </row>
    <row r="75" spans="1:11" s="167" customFormat="1" ht="19.5" customHeight="1">
      <c r="A75" s="173" t="s">
        <v>155</v>
      </c>
      <c r="B75" s="267"/>
      <c r="C75" s="267"/>
      <c r="D75" s="267"/>
      <c r="E75" s="267"/>
      <c r="F75" s="267"/>
      <c r="G75" s="267"/>
      <c r="H75" s="267"/>
      <c r="I75" s="267"/>
      <c r="J75" s="267"/>
      <c r="K75" s="267"/>
    </row>
    <row r="76" spans="1:11" s="167" customFormat="1" ht="19.5" customHeight="1">
      <c r="A76" s="173" t="s">
        <v>229</v>
      </c>
      <c r="B76" s="267"/>
      <c r="C76" s="267"/>
      <c r="D76" s="267"/>
      <c r="E76" s="267"/>
      <c r="F76" s="267"/>
      <c r="G76" s="267"/>
      <c r="H76" s="267"/>
      <c r="I76" s="267"/>
      <c r="J76" s="267"/>
      <c r="K76" s="267"/>
    </row>
    <row r="77" spans="1:11" s="167" customFormat="1" ht="19.5" customHeight="1">
      <c r="A77" s="173" t="s">
        <v>230</v>
      </c>
      <c r="B77" s="268">
        <f>B75+B76</f>
        <v>0</v>
      </c>
      <c r="C77" s="268">
        <f aca="true" t="shared" si="8" ref="C77:K77">C75+C76</f>
        <v>0</v>
      </c>
      <c r="D77" s="268">
        <f t="shared" si="8"/>
        <v>0</v>
      </c>
      <c r="E77" s="268">
        <f t="shared" si="8"/>
        <v>0</v>
      </c>
      <c r="F77" s="268">
        <f t="shared" si="8"/>
        <v>0</v>
      </c>
      <c r="G77" s="268">
        <f t="shared" si="8"/>
        <v>0</v>
      </c>
      <c r="H77" s="268">
        <f t="shared" si="8"/>
        <v>0</v>
      </c>
      <c r="I77" s="268">
        <f t="shared" si="8"/>
        <v>0</v>
      </c>
      <c r="J77" s="268">
        <f t="shared" si="8"/>
        <v>0</v>
      </c>
      <c r="K77" s="268">
        <f t="shared" si="8"/>
        <v>0</v>
      </c>
    </row>
    <row r="78" spans="1:11" ht="17.25" customHeight="1">
      <c r="A78" s="259" t="s">
        <v>356</v>
      </c>
      <c r="B78" s="269">
        <f>B76</f>
        <v>0</v>
      </c>
      <c r="C78" s="269">
        <f>C76+B78</f>
        <v>0</v>
      </c>
      <c r="D78" s="269">
        <f aca="true" t="shared" si="9" ref="D78:K78">D76+C78</f>
        <v>0</v>
      </c>
      <c r="E78" s="269">
        <f t="shared" si="9"/>
        <v>0</v>
      </c>
      <c r="F78" s="269">
        <f t="shared" si="9"/>
        <v>0</v>
      </c>
      <c r="G78" s="269">
        <f t="shared" si="9"/>
        <v>0</v>
      </c>
      <c r="H78" s="269">
        <f t="shared" si="9"/>
        <v>0</v>
      </c>
      <c r="I78" s="269">
        <f t="shared" si="9"/>
        <v>0</v>
      </c>
      <c r="J78" s="269">
        <f t="shared" si="9"/>
        <v>0</v>
      </c>
      <c r="K78" s="269">
        <f t="shared" si="9"/>
        <v>0</v>
      </c>
    </row>
    <row r="82" spans="1:5" ht="42" customHeight="1">
      <c r="A82" s="348" t="s">
        <v>393</v>
      </c>
      <c r="B82" s="349"/>
      <c r="C82" s="349"/>
      <c r="D82" s="349"/>
      <c r="E82" s="350"/>
    </row>
  </sheetData>
  <sheetProtection/>
  <mergeCells count="24">
    <mergeCell ref="A71:E71"/>
    <mergeCell ref="A38:E38"/>
    <mergeCell ref="A41:C41"/>
    <mergeCell ref="A10:C10"/>
    <mergeCell ref="A11:C11"/>
    <mergeCell ref="A12:C12"/>
    <mergeCell ref="A82:E82"/>
    <mergeCell ref="A13:C13"/>
    <mergeCell ref="A47:C47"/>
    <mergeCell ref="A46:C46"/>
    <mergeCell ref="A43:C43"/>
    <mergeCell ref="A39:E39"/>
    <mergeCell ref="A40:C40"/>
    <mergeCell ref="A45:C45"/>
    <mergeCell ref="A14:C14"/>
    <mergeCell ref="A44:C44"/>
    <mergeCell ref="A1:E1"/>
    <mergeCell ref="A42:C42"/>
    <mergeCell ref="A5:E5"/>
    <mergeCell ref="A7:C7"/>
    <mergeCell ref="A8:C8"/>
    <mergeCell ref="A9:C9"/>
    <mergeCell ref="A3:C3"/>
    <mergeCell ref="A6:E6"/>
  </mergeCells>
  <printOptions/>
  <pageMargins left="0.75" right="0.23" top="0.72" bottom="1" header="0.29" footer="0.5"/>
  <pageSetup fitToHeight="1" fitToWidth="1" horizontalDpi="300" verticalDpi="300" orientation="portrait" paperSize="9" scale="88" r:id="rId3"/>
  <ignoredErrors>
    <ignoredError sqref="E17 E50" emptyCellReference="1"/>
    <ignoredError sqref="C18:E32 C51:E65" evalError="1"/>
    <ignoredError sqref="B18:B32 B51:B65 D47 D14" emptyCellReference="1" evalError="1"/>
  </ignoredError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14"/>
  <sheetViews>
    <sheetView showGridLines="0" zoomScale="80" zoomScaleNormal="80" zoomScalePageLayoutView="0" workbookViewId="0" topLeftCell="A1">
      <selection activeCell="H17" sqref="H17"/>
    </sheetView>
  </sheetViews>
  <sheetFormatPr defaultColWidth="9.00390625" defaultRowHeight="12.75"/>
  <cols>
    <col min="1" max="1" width="12.125" style="79" customWidth="1"/>
    <col min="2" max="2" width="12.75390625" style="79" customWidth="1"/>
    <col min="3" max="3" width="20.75390625" style="79" customWidth="1"/>
    <col min="4" max="4" width="14.375" style="79" customWidth="1"/>
    <col min="5" max="13" width="13.75390625" style="79" customWidth="1"/>
    <col min="14" max="16384" width="9.125" style="79" customWidth="1"/>
  </cols>
  <sheetData>
    <row r="1" spans="1:5" ht="28.5" customHeight="1">
      <c r="A1" s="360" t="s">
        <v>347</v>
      </c>
      <c r="B1" s="360"/>
      <c r="C1" s="360"/>
      <c r="D1" s="360"/>
      <c r="E1" s="244"/>
    </row>
    <row r="2" spans="1:5" ht="23.25" customHeight="1">
      <c r="A2" s="318" t="s">
        <v>394</v>
      </c>
      <c r="B2" s="319"/>
      <c r="C2" s="319"/>
      <c r="D2" s="83"/>
      <c r="E2" s="245"/>
    </row>
    <row r="3" spans="1:5" ht="23.25" customHeight="1">
      <c r="A3" s="318" t="s">
        <v>348</v>
      </c>
      <c r="B3" s="319"/>
      <c r="C3" s="319"/>
      <c r="D3" s="83"/>
      <c r="E3" s="246"/>
    </row>
    <row r="4" spans="1:5" ht="23.25" customHeight="1">
      <c r="A4" s="318" t="s">
        <v>232</v>
      </c>
      <c r="B4" s="319"/>
      <c r="C4" s="319"/>
      <c r="D4" s="82"/>
      <c r="E4" s="247"/>
    </row>
    <row r="5" spans="1:5" ht="23.25" customHeight="1">
      <c r="A5" s="318" t="s">
        <v>357</v>
      </c>
      <c r="B5" s="319"/>
      <c r="C5" s="319"/>
      <c r="D5" s="84"/>
      <c r="E5" s="247"/>
    </row>
    <row r="6" ht="22.5" customHeight="1"/>
    <row r="7" s="167" customFormat="1" ht="22.5" customHeight="1"/>
    <row r="8" spans="1:13" s="167" customFormat="1" ht="24" customHeight="1">
      <c r="A8" s="364" t="s">
        <v>349</v>
      </c>
      <c r="B8" s="365"/>
      <c r="C8" s="366"/>
      <c r="D8" s="219" t="s">
        <v>55</v>
      </c>
      <c r="E8" s="219" t="s">
        <v>56</v>
      </c>
      <c r="F8" s="219" t="s">
        <v>62</v>
      </c>
      <c r="G8" s="219" t="s">
        <v>63</v>
      </c>
      <c r="H8" s="219" t="s">
        <v>64</v>
      </c>
      <c r="I8" s="219" t="s">
        <v>66</v>
      </c>
      <c r="J8" s="219" t="s">
        <v>67</v>
      </c>
      <c r="K8" s="219" t="s">
        <v>68</v>
      </c>
      <c r="L8" s="219" t="s">
        <v>69</v>
      </c>
      <c r="M8" s="219" t="s">
        <v>70</v>
      </c>
    </row>
    <row r="9" spans="1:13" s="167" customFormat="1" ht="26.25" customHeight="1">
      <c r="A9" s="361" t="s">
        <v>358</v>
      </c>
      <c r="B9" s="362"/>
      <c r="C9" s="363"/>
      <c r="D9" s="270"/>
      <c r="E9" s="270"/>
      <c r="F9" s="270"/>
      <c r="G9" s="270"/>
      <c r="H9" s="270"/>
      <c r="I9" s="270"/>
      <c r="J9" s="270"/>
      <c r="K9" s="270"/>
      <c r="L9" s="270"/>
      <c r="M9" s="270"/>
    </row>
    <row r="10" spans="1:13" s="167" customFormat="1" ht="36.75" customHeight="1">
      <c r="A10" s="361" t="s">
        <v>359</v>
      </c>
      <c r="B10" s="362"/>
      <c r="C10" s="363"/>
      <c r="D10" s="270"/>
      <c r="E10" s="270"/>
      <c r="F10" s="270"/>
      <c r="G10" s="270"/>
      <c r="H10" s="270"/>
      <c r="I10" s="270"/>
      <c r="J10" s="270"/>
      <c r="K10" s="270"/>
      <c r="L10" s="270"/>
      <c r="M10" s="270"/>
    </row>
    <row r="11" spans="1:13" s="167" customFormat="1" ht="26.25" customHeight="1">
      <c r="A11" s="354" t="s">
        <v>395</v>
      </c>
      <c r="B11" s="355"/>
      <c r="C11" s="356"/>
      <c r="D11" s="270"/>
      <c r="E11" s="270"/>
      <c r="F11" s="270"/>
      <c r="G11" s="270"/>
      <c r="H11" s="270"/>
      <c r="I11" s="270"/>
      <c r="J11" s="270"/>
      <c r="K11" s="270"/>
      <c r="L11" s="270"/>
      <c r="M11" s="270"/>
    </row>
    <row r="12" spans="1:13" ht="19.5" customHeight="1">
      <c r="A12" s="357" t="s">
        <v>364</v>
      </c>
      <c r="B12" s="358"/>
      <c r="C12" s="359"/>
      <c r="D12" s="264">
        <f>D10</f>
        <v>0</v>
      </c>
      <c r="E12" s="264">
        <f>D12+E10</f>
        <v>0</v>
      </c>
      <c r="F12" s="264">
        <f aca="true" t="shared" si="0" ref="F12:M12">E12+F10</f>
        <v>0</v>
      </c>
      <c r="G12" s="264">
        <f t="shared" si="0"/>
        <v>0</v>
      </c>
      <c r="H12" s="264">
        <f t="shared" si="0"/>
        <v>0</v>
      </c>
      <c r="I12" s="264">
        <f t="shared" si="0"/>
        <v>0</v>
      </c>
      <c r="J12" s="264">
        <f t="shared" si="0"/>
        <v>0</v>
      </c>
      <c r="K12" s="264">
        <f t="shared" si="0"/>
        <v>0</v>
      </c>
      <c r="L12" s="264">
        <f t="shared" si="0"/>
        <v>0</v>
      </c>
      <c r="M12" s="264">
        <f t="shared" si="0"/>
        <v>0</v>
      </c>
    </row>
    <row r="14" spans="1:5" ht="43.5" customHeight="1">
      <c r="A14" s="348" t="s">
        <v>393</v>
      </c>
      <c r="B14" s="349"/>
      <c r="C14" s="349"/>
      <c r="D14" s="349"/>
      <c r="E14" s="350"/>
    </row>
  </sheetData>
  <sheetProtection/>
  <mergeCells count="11">
    <mergeCell ref="A1:D1"/>
    <mergeCell ref="A9:C9"/>
    <mergeCell ref="A10:C10"/>
    <mergeCell ref="A8:C8"/>
    <mergeCell ref="A5:C5"/>
    <mergeCell ref="A2:C2"/>
    <mergeCell ref="A3:C3"/>
    <mergeCell ref="A4:C4"/>
    <mergeCell ref="A11:C11"/>
    <mergeCell ref="A14:E14"/>
    <mergeCell ref="A12:C12"/>
  </mergeCells>
  <printOptions/>
  <pageMargins left="0.75" right="0.23" top="0.72" bottom="1" header="0.29" footer="0.5"/>
  <pageSetup fitToHeight="1" fitToWidth="1" horizontalDpi="300" verticalDpi="300" orientation="portrait"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1">
      <selection activeCell="G51" sqref="G51"/>
    </sheetView>
  </sheetViews>
  <sheetFormatPr defaultColWidth="9.00390625" defaultRowHeight="12.75"/>
  <cols>
    <col min="1" max="1" width="23.125" style="90" customWidth="1"/>
    <col min="2" max="2" width="11.75390625" style="90" bestFit="1" customWidth="1"/>
    <col min="3" max="3" width="9.625" style="90" bestFit="1" customWidth="1"/>
    <col min="4" max="4" width="10.625" style="90" customWidth="1"/>
    <col min="5" max="6" width="9.125" style="90" customWidth="1"/>
    <col min="7" max="7" width="20.875" style="90" customWidth="1"/>
    <col min="8" max="8" width="21.125" style="90" customWidth="1"/>
    <col min="9" max="18" width="14.875" style="90" customWidth="1"/>
    <col min="19" max="19" width="14.625" style="90" customWidth="1"/>
    <col min="20" max="16384" width="9.125" style="90" customWidth="1"/>
  </cols>
  <sheetData>
    <row r="1" spans="1:19" ht="20.25" customHeight="1">
      <c r="A1" s="102" t="s">
        <v>4</v>
      </c>
      <c r="B1" s="103"/>
      <c r="C1" s="103"/>
      <c r="D1" s="103"/>
      <c r="E1" s="103"/>
      <c r="F1" s="103"/>
      <c r="G1" s="103"/>
      <c r="H1" s="103"/>
      <c r="I1" s="103"/>
      <c r="J1" s="103"/>
      <c r="K1" s="103"/>
      <c r="L1" s="103"/>
      <c r="M1" s="103"/>
      <c r="N1" s="103"/>
      <c r="O1" s="103"/>
      <c r="P1" s="103"/>
      <c r="Q1" s="103"/>
      <c r="R1" s="103"/>
      <c r="S1" s="104"/>
    </row>
    <row r="2" spans="1:19" s="92" customFormat="1" ht="40.5" customHeight="1">
      <c r="A2" s="98" t="s">
        <v>165</v>
      </c>
      <c r="B2" s="98" t="s">
        <v>158</v>
      </c>
      <c r="C2" s="98" t="s">
        <v>159</v>
      </c>
      <c r="D2" s="98" t="s">
        <v>160</v>
      </c>
      <c r="E2" s="98" t="s">
        <v>161</v>
      </c>
      <c r="F2" s="98" t="s">
        <v>162</v>
      </c>
      <c r="G2" s="98" t="s">
        <v>163</v>
      </c>
      <c r="H2" s="158"/>
      <c r="I2" s="72" t="s">
        <v>131</v>
      </c>
      <c r="J2" s="72" t="s">
        <v>132</v>
      </c>
      <c r="K2" s="72" t="s">
        <v>133</v>
      </c>
      <c r="L2" s="72" t="s">
        <v>134</v>
      </c>
      <c r="M2" s="72" t="s">
        <v>135</v>
      </c>
      <c r="N2" s="72" t="s">
        <v>136</v>
      </c>
      <c r="O2" s="72" t="s">
        <v>137</v>
      </c>
      <c r="P2" s="72" t="s">
        <v>138</v>
      </c>
      <c r="Q2" s="72" t="s">
        <v>139</v>
      </c>
      <c r="R2" s="72" t="s">
        <v>140</v>
      </c>
      <c r="S2" s="98" t="s">
        <v>164</v>
      </c>
    </row>
    <row r="3" spans="1:19" ht="37.5" customHeight="1">
      <c r="A3" s="384"/>
      <c r="B3" s="403"/>
      <c r="C3" s="394"/>
      <c r="D3" s="394"/>
      <c r="E3" s="406"/>
      <c r="F3" s="391"/>
      <c r="G3" s="394"/>
      <c r="H3" s="163" t="s">
        <v>245</v>
      </c>
      <c r="I3" s="161"/>
      <c r="J3" s="159">
        <f>I3-I5</f>
        <v>0</v>
      </c>
      <c r="K3" s="159">
        <f>J3-J5</f>
        <v>0</v>
      </c>
      <c r="L3" s="159">
        <f aca="true" t="shared" si="0" ref="L3:R3">K3-K5</f>
        <v>0</v>
      </c>
      <c r="M3" s="159">
        <f t="shared" si="0"/>
        <v>0</v>
      </c>
      <c r="N3" s="159">
        <f t="shared" si="0"/>
        <v>0</v>
      </c>
      <c r="O3" s="159">
        <f t="shared" si="0"/>
        <v>0</v>
      </c>
      <c r="P3" s="159">
        <f t="shared" si="0"/>
        <v>0</v>
      </c>
      <c r="Q3" s="159">
        <f t="shared" si="0"/>
        <v>0</v>
      </c>
      <c r="R3" s="159">
        <f t="shared" si="0"/>
        <v>0</v>
      </c>
      <c r="S3" s="369"/>
    </row>
    <row r="4" spans="1:19" ht="13.5" customHeight="1">
      <c r="A4" s="385"/>
      <c r="B4" s="404"/>
      <c r="C4" s="395"/>
      <c r="D4" s="395"/>
      <c r="E4" s="407"/>
      <c r="F4" s="392"/>
      <c r="G4" s="395"/>
      <c r="H4" s="164" t="s">
        <v>155</v>
      </c>
      <c r="I4" s="160"/>
      <c r="J4" s="160"/>
      <c r="K4" s="160"/>
      <c r="L4" s="160"/>
      <c r="M4" s="160"/>
      <c r="N4" s="160"/>
      <c r="O4" s="160"/>
      <c r="P4" s="160"/>
      <c r="Q4" s="160"/>
      <c r="R4" s="160"/>
      <c r="S4" s="370"/>
    </row>
    <row r="5" spans="1:19" ht="13.5" customHeight="1">
      <c r="A5" s="397"/>
      <c r="B5" s="405"/>
      <c r="C5" s="396"/>
      <c r="D5" s="396"/>
      <c r="E5" s="408"/>
      <c r="F5" s="393"/>
      <c r="G5" s="396"/>
      <c r="H5" s="165" t="s">
        <v>229</v>
      </c>
      <c r="I5" s="99"/>
      <c r="J5" s="99"/>
      <c r="K5" s="99"/>
      <c r="L5" s="99"/>
      <c r="M5" s="99"/>
      <c r="N5" s="99"/>
      <c r="O5" s="99"/>
      <c r="P5" s="99"/>
      <c r="Q5" s="99"/>
      <c r="R5" s="99"/>
      <c r="S5" s="371"/>
    </row>
    <row r="6" spans="1:19" ht="37.5" customHeight="1">
      <c r="A6" s="384"/>
      <c r="B6" s="403"/>
      <c r="C6" s="394"/>
      <c r="D6" s="394"/>
      <c r="E6" s="406"/>
      <c r="F6" s="391"/>
      <c r="G6" s="394"/>
      <c r="H6" s="163" t="s">
        <v>245</v>
      </c>
      <c r="I6" s="161"/>
      <c r="J6" s="159">
        <f>I6-I8</f>
        <v>0</v>
      </c>
      <c r="K6" s="159">
        <f>J6-J8</f>
        <v>0</v>
      </c>
      <c r="L6" s="159">
        <f aca="true" t="shared" si="1" ref="L6:R6">K6-K8</f>
        <v>0</v>
      </c>
      <c r="M6" s="159">
        <f t="shared" si="1"/>
        <v>0</v>
      </c>
      <c r="N6" s="159">
        <f t="shared" si="1"/>
        <v>0</v>
      </c>
      <c r="O6" s="159">
        <f t="shared" si="1"/>
        <v>0</v>
      </c>
      <c r="P6" s="159">
        <f t="shared" si="1"/>
        <v>0</v>
      </c>
      <c r="Q6" s="159">
        <f t="shared" si="1"/>
        <v>0</v>
      </c>
      <c r="R6" s="159">
        <f t="shared" si="1"/>
        <v>0</v>
      </c>
      <c r="S6" s="369"/>
    </row>
    <row r="7" spans="1:19" ht="13.5" customHeight="1">
      <c r="A7" s="385"/>
      <c r="B7" s="404"/>
      <c r="C7" s="395"/>
      <c r="D7" s="395"/>
      <c r="E7" s="407"/>
      <c r="F7" s="392"/>
      <c r="G7" s="395"/>
      <c r="H7" s="164" t="s">
        <v>155</v>
      </c>
      <c r="I7" s="160"/>
      <c r="J7" s="160"/>
      <c r="K7" s="160"/>
      <c r="L7" s="160"/>
      <c r="M7" s="160"/>
      <c r="N7" s="160"/>
      <c r="O7" s="160"/>
      <c r="P7" s="160"/>
      <c r="Q7" s="160"/>
      <c r="R7" s="160"/>
      <c r="S7" s="370"/>
    </row>
    <row r="8" spans="1:19" ht="13.5" customHeight="1">
      <c r="A8" s="397"/>
      <c r="B8" s="405"/>
      <c r="C8" s="396"/>
      <c r="D8" s="396"/>
      <c r="E8" s="408"/>
      <c r="F8" s="393"/>
      <c r="G8" s="396"/>
      <c r="H8" s="165" t="s">
        <v>229</v>
      </c>
      <c r="I8" s="99"/>
      <c r="J8" s="99"/>
      <c r="K8" s="99"/>
      <c r="L8" s="99"/>
      <c r="M8" s="99"/>
      <c r="N8" s="99"/>
      <c r="O8" s="99"/>
      <c r="P8" s="99"/>
      <c r="Q8" s="99"/>
      <c r="R8" s="99"/>
      <c r="S8" s="371"/>
    </row>
    <row r="9" spans="1:19" ht="37.5" customHeight="1">
      <c r="A9" s="384"/>
      <c r="B9" s="403"/>
      <c r="C9" s="394"/>
      <c r="D9" s="394"/>
      <c r="E9" s="406"/>
      <c r="F9" s="391"/>
      <c r="G9" s="394"/>
      <c r="H9" s="163" t="s">
        <v>245</v>
      </c>
      <c r="I9" s="161"/>
      <c r="J9" s="159">
        <f>I9-I11</f>
        <v>0</v>
      </c>
      <c r="K9" s="159">
        <f>J9-J11</f>
        <v>0</v>
      </c>
      <c r="L9" s="159">
        <f aca="true" t="shared" si="2" ref="L9:R9">K9-K11</f>
        <v>0</v>
      </c>
      <c r="M9" s="159">
        <f t="shared" si="2"/>
        <v>0</v>
      </c>
      <c r="N9" s="159">
        <f t="shared" si="2"/>
        <v>0</v>
      </c>
      <c r="O9" s="159">
        <f t="shared" si="2"/>
        <v>0</v>
      </c>
      <c r="P9" s="159">
        <f t="shared" si="2"/>
        <v>0</v>
      </c>
      <c r="Q9" s="159">
        <f t="shared" si="2"/>
        <v>0</v>
      </c>
      <c r="R9" s="159">
        <f t="shared" si="2"/>
        <v>0</v>
      </c>
      <c r="S9" s="369"/>
    </row>
    <row r="10" spans="1:19" ht="13.5" customHeight="1">
      <c r="A10" s="385"/>
      <c r="B10" s="404"/>
      <c r="C10" s="395"/>
      <c r="D10" s="395"/>
      <c r="E10" s="407"/>
      <c r="F10" s="392"/>
      <c r="G10" s="395"/>
      <c r="H10" s="164" t="s">
        <v>155</v>
      </c>
      <c r="I10" s="160"/>
      <c r="J10" s="160"/>
      <c r="K10" s="160"/>
      <c r="L10" s="160"/>
      <c r="M10" s="160"/>
      <c r="N10" s="160"/>
      <c r="O10" s="160"/>
      <c r="P10" s="160"/>
      <c r="Q10" s="160"/>
      <c r="R10" s="160"/>
      <c r="S10" s="370"/>
    </row>
    <row r="11" spans="1:19" ht="13.5" customHeight="1">
      <c r="A11" s="397"/>
      <c r="B11" s="405"/>
      <c r="C11" s="396"/>
      <c r="D11" s="396"/>
      <c r="E11" s="408"/>
      <c r="F11" s="393"/>
      <c r="G11" s="396"/>
      <c r="H11" s="165" t="s">
        <v>229</v>
      </c>
      <c r="I11" s="99"/>
      <c r="J11" s="99"/>
      <c r="K11" s="99"/>
      <c r="L11" s="99"/>
      <c r="M11" s="99"/>
      <c r="N11" s="99"/>
      <c r="O11" s="99"/>
      <c r="P11" s="99"/>
      <c r="Q11" s="99"/>
      <c r="R11" s="99"/>
      <c r="S11" s="371"/>
    </row>
    <row r="12" spans="1:19" ht="37.5" customHeight="1">
      <c r="A12" s="398" t="s">
        <v>248</v>
      </c>
      <c r="B12" s="403"/>
      <c r="C12" s="394"/>
      <c r="D12" s="394"/>
      <c r="E12" s="406"/>
      <c r="F12" s="391"/>
      <c r="G12" s="394"/>
      <c r="H12" s="193" t="s">
        <v>245</v>
      </c>
      <c r="I12" s="106">
        <f>SUM(I3,I6,I9)</f>
        <v>0</v>
      </c>
      <c r="J12" s="106">
        <f>SUM(J3,J6,J9)</f>
        <v>0</v>
      </c>
      <c r="K12" s="106">
        <f aca="true" t="shared" si="3" ref="K12:R12">SUM(K3,K6,K9)</f>
        <v>0</v>
      </c>
      <c r="L12" s="106">
        <f t="shared" si="3"/>
        <v>0</v>
      </c>
      <c r="M12" s="106">
        <f t="shared" si="3"/>
        <v>0</v>
      </c>
      <c r="N12" s="106">
        <f t="shared" si="3"/>
        <v>0</v>
      </c>
      <c r="O12" s="106">
        <f t="shared" si="3"/>
        <v>0</v>
      </c>
      <c r="P12" s="106">
        <f t="shared" si="3"/>
        <v>0</v>
      </c>
      <c r="Q12" s="106">
        <f t="shared" si="3"/>
        <v>0</v>
      </c>
      <c r="R12" s="106">
        <f t="shared" si="3"/>
        <v>0</v>
      </c>
      <c r="S12" s="369"/>
    </row>
    <row r="13" spans="1:19" ht="13.5" customHeight="1">
      <c r="A13" s="399"/>
      <c r="B13" s="404"/>
      <c r="C13" s="395"/>
      <c r="D13" s="395"/>
      <c r="E13" s="407"/>
      <c r="F13" s="392"/>
      <c r="G13" s="395"/>
      <c r="H13" s="194" t="s">
        <v>155</v>
      </c>
      <c r="I13" s="162">
        <f>SUM(I4,I7,I10)</f>
        <v>0</v>
      </c>
      <c r="J13" s="162">
        <f aca="true" t="shared" si="4" ref="J13:R13">SUM(J4,J7,J10)</f>
        <v>0</v>
      </c>
      <c r="K13" s="162">
        <f t="shared" si="4"/>
        <v>0</v>
      </c>
      <c r="L13" s="162">
        <f t="shared" si="4"/>
        <v>0</v>
      </c>
      <c r="M13" s="162">
        <f t="shared" si="4"/>
        <v>0</v>
      </c>
      <c r="N13" s="162">
        <f t="shared" si="4"/>
        <v>0</v>
      </c>
      <c r="O13" s="162">
        <f t="shared" si="4"/>
        <v>0</v>
      </c>
      <c r="P13" s="162">
        <f t="shared" si="4"/>
        <v>0</v>
      </c>
      <c r="Q13" s="162">
        <f t="shared" si="4"/>
        <v>0</v>
      </c>
      <c r="R13" s="162">
        <f t="shared" si="4"/>
        <v>0</v>
      </c>
      <c r="S13" s="370"/>
    </row>
    <row r="14" spans="1:19" ht="13.5" customHeight="1">
      <c r="A14" s="400"/>
      <c r="B14" s="405"/>
      <c r="C14" s="396"/>
      <c r="D14" s="396"/>
      <c r="E14" s="408"/>
      <c r="F14" s="393"/>
      <c r="G14" s="396"/>
      <c r="H14" s="195" t="s">
        <v>229</v>
      </c>
      <c r="I14" s="107">
        <f>SUM(I5,I8,I11)</f>
        <v>0</v>
      </c>
      <c r="J14" s="107">
        <f aca="true" t="shared" si="5" ref="J14:R14">SUM(J5,J8,J11)</f>
        <v>0</v>
      </c>
      <c r="K14" s="107">
        <f t="shared" si="5"/>
        <v>0</v>
      </c>
      <c r="L14" s="107">
        <f t="shared" si="5"/>
        <v>0</v>
      </c>
      <c r="M14" s="107">
        <f t="shared" si="5"/>
        <v>0</v>
      </c>
      <c r="N14" s="107">
        <f t="shared" si="5"/>
        <v>0</v>
      </c>
      <c r="O14" s="107">
        <f t="shared" si="5"/>
        <v>0</v>
      </c>
      <c r="P14" s="107">
        <f t="shared" si="5"/>
        <v>0</v>
      </c>
      <c r="Q14" s="107">
        <f t="shared" si="5"/>
        <v>0</v>
      </c>
      <c r="R14" s="107">
        <f t="shared" si="5"/>
        <v>0</v>
      </c>
      <c r="S14" s="371"/>
    </row>
    <row r="15" spans="1:19" s="91" customFormat="1" ht="11.25" customHeight="1">
      <c r="A15" s="101"/>
      <c r="B15" s="94"/>
      <c r="C15" s="95"/>
      <c r="D15" s="95"/>
      <c r="E15" s="95"/>
      <c r="F15" s="96"/>
      <c r="G15" s="95"/>
      <c r="H15" s="95"/>
      <c r="I15" s="95"/>
      <c r="J15" s="95"/>
      <c r="K15" s="95"/>
      <c r="L15" s="95"/>
      <c r="M15" s="95"/>
      <c r="N15" s="95"/>
      <c r="O15" s="95"/>
      <c r="P15" s="95"/>
      <c r="Q15" s="95"/>
      <c r="R15" s="95"/>
      <c r="S15" s="93"/>
    </row>
    <row r="16" spans="1:19" ht="21" customHeight="1">
      <c r="A16" s="102" t="s">
        <v>5</v>
      </c>
      <c r="B16" s="103"/>
      <c r="C16" s="103"/>
      <c r="D16" s="103"/>
      <c r="E16" s="103"/>
      <c r="F16" s="103"/>
      <c r="G16" s="103"/>
      <c r="H16" s="103"/>
      <c r="I16" s="103"/>
      <c r="J16" s="103"/>
      <c r="K16" s="103"/>
      <c r="L16" s="103"/>
      <c r="M16" s="103"/>
      <c r="N16" s="103"/>
      <c r="O16" s="103"/>
      <c r="P16" s="103"/>
      <c r="Q16" s="103"/>
      <c r="R16" s="103"/>
      <c r="S16" s="104"/>
    </row>
    <row r="17" spans="1:19" s="92" customFormat="1" ht="36" customHeight="1">
      <c r="A17" s="98" t="s">
        <v>165</v>
      </c>
      <c r="B17" s="98" t="s">
        <v>158</v>
      </c>
      <c r="C17" s="98" t="s">
        <v>233</v>
      </c>
      <c r="D17" s="98" t="s">
        <v>162</v>
      </c>
      <c r="E17" s="152"/>
      <c r="F17" s="152"/>
      <c r="G17" s="152"/>
      <c r="H17" s="152"/>
      <c r="I17" s="174" t="s">
        <v>131</v>
      </c>
      <c r="J17" s="174" t="s">
        <v>132</v>
      </c>
      <c r="K17" s="174" t="s">
        <v>133</v>
      </c>
      <c r="L17" s="174" t="s">
        <v>134</v>
      </c>
      <c r="M17" s="174" t="s">
        <v>135</v>
      </c>
      <c r="N17" s="174" t="s">
        <v>136</v>
      </c>
      <c r="O17" s="174" t="s">
        <v>137</v>
      </c>
      <c r="P17" s="174" t="s">
        <v>138</v>
      </c>
      <c r="Q17" s="174" t="s">
        <v>139</v>
      </c>
      <c r="R17" s="174" t="s">
        <v>140</v>
      </c>
      <c r="S17" s="98" t="s">
        <v>164</v>
      </c>
    </row>
    <row r="18" spans="1:19" ht="18" customHeight="1">
      <c r="A18" s="384"/>
      <c r="B18" s="388"/>
      <c r="C18" s="381"/>
      <c r="D18" s="409"/>
      <c r="E18" s="401"/>
      <c r="F18" s="401"/>
      <c r="G18" s="401"/>
      <c r="H18" s="163" t="s">
        <v>252</v>
      </c>
      <c r="I18" s="163"/>
      <c r="J18" s="163"/>
      <c r="K18" s="163"/>
      <c r="L18" s="163"/>
      <c r="M18" s="163"/>
      <c r="N18" s="163"/>
      <c r="O18" s="163"/>
      <c r="P18" s="163"/>
      <c r="Q18" s="163"/>
      <c r="R18" s="163"/>
      <c r="S18" s="369"/>
    </row>
    <row r="19" spans="1:19" ht="18" customHeight="1">
      <c r="A19" s="397"/>
      <c r="B19" s="390"/>
      <c r="C19" s="383"/>
      <c r="D19" s="410"/>
      <c r="E19" s="402"/>
      <c r="F19" s="402"/>
      <c r="G19" s="402"/>
      <c r="H19" s="164" t="s">
        <v>155</v>
      </c>
      <c r="I19" s="165"/>
      <c r="J19" s="165"/>
      <c r="K19" s="165"/>
      <c r="L19" s="165"/>
      <c r="M19" s="165"/>
      <c r="N19" s="165"/>
      <c r="O19" s="165"/>
      <c r="P19" s="165"/>
      <c r="Q19" s="165"/>
      <c r="R19" s="165"/>
      <c r="S19" s="371"/>
    </row>
    <row r="20" spans="1:19" ht="18" customHeight="1">
      <c r="A20" s="384"/>
      <c r="B20" s="388"/>
      <c r="C20" s="381"/>
      <c r="D20" s="409"/>
      <c r="E20" s="401"/>
      <c r="F20" s="401"/>
      <c r="G20" s="401"/>
      <c r="H20" s="163" t="s">
        <v>252</v>
      </c>
      <c r="I20" s="163"/>
      <c r="J20" s="163"/>
      <c r="K20" s="163"/>
      <c r="L20" s="163"/>
      <c r="M20" s="163"/>
      <c r="N20" s="163"/>
      <c r="O20" s="163"/>
      <c r="P20" s="163"/>
      <c r="Q20" s="163"/>
      <c r="R20" s="163"/>
      <c r="S20" s="369"/>
    </row>
    <row r="21" spans="1:19" ht="18" customHeight="1">
      <c r="A21" s="397"/>
      <c r="B21" s="390"/>
      <c r="C21" s="383"/>
      <c r="D21" s="410"/>
      <c r="E21" s="402"/>
      <c r="F21" s="402"/>
      <c r="G21" s="402"/>
      <c r="H21" s="164" t="s">
        <v>155</v>
      </c>
      <c r="I21" s="165"/>
      <c r="J21" s="165"/>
      <c r="K21" s="165"/>
      <c r="L21" s="165"/>
      <c r="M21" s="165"/>
      <c r="N21" s="165"/>
      <c r="O21" s="165"/>
      <c r="P21" s="165"/>
      <c r="Q21" s="165"/>
      <c r="R21" s="165"/>
      <c r="S21" s="371"/>
    </row>
    <row r="22" spans="1:19" ht="18" customHeight="1">
      <c r="A22" s="384"/>
      <c r="B22" s="388"/>
      <c r="C22" s="381"/>
      <c r="D22" s="409"/>
      <c r="E22" s="401"/>
      <c r="F22" s="401"/>
      <c r="G22" s="401"/>
      <c r="H22" s="163" t="s">
        <v>252</v>
      </c>
      <c r="I22" s="163"/>
      <c r="J22" s="163"/>
      <c r="K22" s="163"/>
      <c r="L22" s="163"/>
      <c r="M22" s="163"/>
      <c r="N22" s="163"/>
      <c r="O22" s="163"/>
      <c r="P22" s="163"/>
      <c r="Q22" s="163"/>
      <c r="R22" s="163"/>
      <c r="S22" s="369"/>
    </row>
    <row r="23" spans="1:19" ht="18" customHeight="1">
      <c r="A23" s="397"/>
      <c r="B23" s="390"/>
      <c r="C23" s="383"/>
      <c r="D23" s="410"/>
      <c r="E23" s="402"/>
      <c r="F23" s="402"/>
      <c r="G23" s="402"/>
      <c r="H23" s="165" t="s">
        <v>155</v>
      </c>
      <c r="I23" s="165"/>
      <c r="J23" s="165"/>
      <c r="K23" s="165"/>
      <c r="L23" s="165"/>
      <c r="M23" s="165"/>
      <c r="N23" s="165"/>
      <c r="O23" s="165"/>
      <c r="P23" s="165"/>
      <c r="Q23" s="165"/>
      <c r="R23" s="165"/>
      <c r="S23" s="371"/>
    </row>
    <row r="24" spans="1:19" ht="18" customHeight="1">
      <c r="A24" s="388" t="s">
        <v>248</v>
      </c>
      <c r="B24" s="388"/>
      <c r="C24" s="381"/>
      <c r="D24" s="409"/>
      <c r="E24" s="401"/>
      <c r="F24" s="401"/>
      <c r="G24" s="401"/>
      <c r="H24" s="193" t="s">
        <v>252</v>
      </c>
      <c r="I24" s="106">
        <f>SUM(I18,I20,I22)</f>
        <v>0</v>
      </c>
      <c r="J24" s="106">
        <f aca="true" t="shared" si="6" ref="J24:R25">SUM(J18,J20,J22)</f>
        <v>0</v>
      </c>
      <c r="K24" s="106">
        <f t="shared" si="6"/>
        <v>0</v>
      </c>
      <c r="L24" s="106">
        <f t="shared" si="6"/>
        <v>0</v>
      </c>
      <c r="M24" s="106">
        <f t="shared" si="6"/>
        <v>0</v>
      </c>
      <c r="N24" s="106">
        <f t="shared" si="6"/>
        <v>0</v>
      </c>
      <c r="O24" s="106">
        <f t="shared" si="6"/>
        <v>0</v>
      </c>
      <c r="P24" s="106">
        <f t="shared" si="6"/>
        <v>0</v>
      </c>
      <c r="Q24" s="106">
        <f t="shared" si="6"/>
        <v>0</v>
      </c>
      <c r="R24" s="106">
        <f t="shared" si="6"/>
        <v>0</v>
      </c>
      <c r="S24" s="369"/>
    </row>
    <row r="25" spans="1:19" ht="18" customHeight="1">
      <c r="A25" s="390"/>
      <c r="B25" s="390"/>
      <c r="C25" s="383"/>
      <c r="D25" s="410"/>
      <c r="E25" s="402"/>
      <c r="F25" s="402"/>
      <c r="G25" s="402"/>
      <c r="H25" s="195" t="s">
        <v>155</v>
      </c>
      <c r="I25" s="107">
        <f>SUM(I19,I21,I23)</f>
        <v>0</v>
      </c>
      <c r="J25" s="107">
        <f t="shared" si="6"/>
        <v>0</v>
      </c>
      <c r="K25" s="107">
        <f t="shared" si="6"/>
        <v>0</v>
      </c>
      <c r="L25" s="107">
        <f t="shared" si="6"/>
        <v>0</v>
      </c>
      <c r="M25" s="107">
        <f t="shared" si="6"/>
        <v>0</v>
      </c>
      <c r="N25" s="107">
        <f t="shared" si="6"/>
        <v>0</v>
      </c>
      <c r="O25" s="107">
        <f t="shared" si="6"/>
        <v>0</v>
      </c>
      <c r="P25" s="107">
        <f t="shared" si="6"/>
        <v>0</v>
      </c>
      <c r="Q25" s="107">
        <f t="shared" si="6"/>
        <v>0</v>
      </c>
      <c r="R25" s="107">
        <f t="shared" si="6"/>
        <v>0</v>
      </c>
      <c r="S25" s="371"/>
    </row>
    <row r="27" spans="1:19" ht="24.75" customHeight="1">
      <c r="A27" s="398" t="s">
        <v>253</v>
      </c>
      <c r="B27" s="401"/>
      <c r="C27" s="401"/>
      <c r="D27" s="411"/>
      <c r="E27" s="401"/>
      <c r="F27" s="401"/>
      <c r="G27" s="401"/>
      <c r="H27" s="193" t="s">
        <v>155</v>
      </c>
      <c r="I27" s="106">
        <f>I13+I25</f>
        <v>0</v>
      </c>
      <c r="J27" s="106">
        <f aca="true" t="shared" si="7" ref="J27:R27">J13+J25</f>
        <v>0</v>
      </c>
      <c r="K27" s="106">
        <f t="shared" si="7"/>
        <v>0</v>
      </c>
      <c r="L27" s="106">
        <f t="shared" si="7"/>
        <v>0</v>
      </c>
      <c r="M27" s="106">
        <f t="shared" si="7"/>
        <v>0</v>
      </c>
      <c r="N27" s="106">
        <f t="shared" si="7"/>
        <v>0</v>
      </c>
      <c r="O27" s="106">
        <f t="shared" si="7"/>
        <v>0</v>
      </c>
      <c r="P27" s="106">
        <f t="shared" si="7"/>
        <v>0</v>
      </c>
      <c r="Q27" s="106">
        <f t="shared" si="7"/>
        <v>0</v>
      </c>
      <c r="R27" s="106">
        <f t="shared" si="7"/>
        <v>0</v>
      </c>
      <c r="S27" s="413"/>
    </row>
    <row r="28" spans="1:19" ht="24.75" customHeight="1">
      <c r="A28" s="400"/>
      <c r="B28" s="402"/>
      <c r="C28" s="402"/>
      <c r="D28" s="412"/>
      <c r="E28" s="402"/>
      <c r="F28" s="402"/>
      <c r="G28" s="402"/>
      <c r="H28" s="195" t="s">
        <v>156</v>
      </c>
      <c r="I28" s="107">
        <f>I14</f>
        <v>0</v>
      </c>
      <c r="J28" s="107">
        <f aca="true" t="shared" si="8" ref="J28:R28">J14</f>
        <v>0</v>
      </c>
      <c r="K28" s="107">
        <f t="shared" si="8"/>
        <v>0</v>
      </c>
      <c r="L28" s="107">
        <f t="shared" si="8"/>
        <v>0</v>
      </c>
      <c r="M28" s="107">
        <f t="shared" si="8"/>
        <v>0</v>
      </c>
      <c r="N28" s="107">
        <f t="shared" si="8"/>
        <v>0</v>
      </c>
      <c r="O28" s="107">
        <f t="shared" si="8"/>
        <v>0</v>
      </c>
      <c r="P28" s="107">
        <f t="shared" si="8"/>
        <v>0</v>
      </c>
      <c r="Q28" s="107">
        <f t="shared" si="8"/>
        <v>0</v>
      </c>
      <c r="R28" s="107">
        <f t="shared" si="8"/>
        <v>0</v>
      </c>
      <c r="S28" s="414"/>
    </row>
    <row r="30" spans="1:19" s="100" customFormat="1" ht="17.25" customHeight="1">
      <c r="A30" s="175" t="s">
        <v>350</v>
      </c>
      <c r="B30" s="176"/>
      <c r="C30" s="176"/>
      <c r="D30" s="176"/>
      <c r="E30" s="176"/>
      <c r="F30" s="176"/>
      <c r="G30" s="176"/>
      <c r="H30" s="176"/>
      <c r="I30" s="176"/>
      <c r="J30" s="176"/>
      <c r="K30" s="176"/>
      <c r="L30" s="176"/>
      <c r="M30" s="176"/>
      <c r="N30" s="176"/>
      <c r="O30" s="176"/>
      <c r="P30" s="176"/>
      <c r="Q30" s="176"/>
      <c r="R30" s="176"/>
      <c r="S30" s="177"/>
    </row>
    <row r="31" spans="1:19" s="100" customFormat="1" ht="17.25" customHeight="1">
      <c r="A31" s="178" t="s">
        <v>166</v>
      </c>
      <c r="B31" s="179"/>
      <c r="C31" s="179"/>
      <c r="D31" s="179"/>
      <c r="E31" s="179"/>
      <c r="F31" s="179"/>
      <c r="G31" s="179"/>
      <c r="H31" s="179"/>
      <c r="I31" s="179"/>
      <c r="J31" s="179"/>
      <c r="K31" s="179"/>
      <c r="L31" s="179"/>
      <c r="M31" s="179"/>
      <c r="N31" s="179"/>
      <c r="O31" s="179"/>
      <c r="P31" s="179"/>
      <c r="Q31" s="179"/>
      <c r="R31" s="179"/>
      <c r="S31" s="180"/>
    </row>
    <row r="33" spans="1:19" ht="22.5" customHeight="1">
      <c r="A33" s="102" t="s">
        <v>202</v>
      </c>
      <c r="B33" s="103"/>
      <c r="C33" s="103"/>
      <c r="D33" s="103"/>
      <c r="E33" s="103"/>
      <c r="F33" s="103"/>
      <c r="G33" s="103"/>
      <c r="H33" s="103"/>
      <c r="I33" s="103"/>
      <c r="J33" s="103"/>
      <c r="K33" s="103"/>
      <c r="L33" s="103"/>
      <c r="M33" s="103"/>
      <c r="N33" s="103"/>
      <c r="O33" s="103"/>
      <c r="P33" s="103"/>
      <c r="Q33" s="103"/>
      <c r="R33" s="103"/>
      <c r="S33" s="104"/>
    </row>
    <row r="34" spans="1:19" s="92" customFormat="1" ht="63" customHeight="1">
      <c r="A34" s="98" t="s">
        <v>165</v>
      </c>
      <c r="B34" s="98" t="s">
        <v>158</v>
      </c>
      <c r="C34" s="98" t="s">
        <v>237</v>
      </c>
      <c r="D34" s="98" t="s">
        <v>233</v>
      </c>
      <c r="E34" s="98" t="s">
        <v>161</v>
      </c>
      <c r="F34" s="98" t="s">
        <v>203</v>
      </c>
      <c r="G34" s="151"/>
      <c r="H34" s="151"/>
      <c r="I34" s="72" t="s">
        <v>131</v>
      </c>
      <c r="J34" s="72" t="s">
        <v>132</v>
      </c>
      <c r="K34" s="72" t="s">
        <v>133</v>
      </c>
      <c r="L34" s="72" t="s">
        <v>134</v>
      </c>
      <c r="M34" s="72" t="s">
        <v>135</v>
      </c>
      <c r="N34" s="72" t="s">
        <v>136</v>
      </c>
      <c r="O34" s="72" t="s">
        <v>137</v>
      </c>
      <c r="P34" s="72" t="s">
        <v>138</v>
      </c>
      <c r="Q34" s="72" t="s">
        <v>139</v>
      </c>
      <c r="R34" s="72" t="s">
        <v>140</v>
      </c>
      <c r="S34" s="98" t="s">
        <v>164</v>
      </c>
    </row>
    <row r="35" spans="1:19" ht="23.25" customHeight="1">
      <c r="A35" s="384"/>
      <c r="B35" s="388"/>
      <c r="C35" s="381"/>
      <c r="D35" s="381"/>
      <c r="E35" s="378"/>
      <c r="F35" s="381"/>
      <c r="G35" s="367" t="s">
        <v>362</v>
      </c>
      <c r="H35" s="368"/>
      <c r="I35" s="271"/>
      <c r="J35" s="271"/>
      <c r="K35" s="271"/>
      <c r="L35" s="271"/>
      <c r="M35" s="271"/>
      <c r="N35" s="271"/>
      <c r="O35" s="271"/>
      <c r="P35" s="271"/>
      <c r="Q35" s="271"/>
      <c r="R35" s="271"/>
      <c r="S35" s="369"/>
    </row>
    <row r="36" spans="1:19" ht="23.25" customHeight="1">
      <c r="A36" s="385"/>
      <c r="B36" s="389"/>
      <c r="C36" s="382"/>
      <c r="D36" s="382"/>
      <c r="E36" s="379"/>
      <c r="F36" s="382"/>
      <c r="G36" s="372" t="s">
        <v>254</v>
      </c>
      <c r="H36" s="262" t="s">
        <v>360</v>
      </c>
      <c r="I36" s="272"/>
      <c r="J36" s="272"/>
      <c r="K36" s="272"/>
      <c r="L36" s="272"/>
      <c r="M36" s="272"/>
      <c r="N36" s="272"/>
      <c r="O36" s="272"/>
      <c r="P36" s="272"/>
      <c r="Q36" s="272"/>
      <c r="R36" s="272"/>
      <c r="S36" s="370"/>
    </row>
    <row r="37" spans="1:19" ht="23.25" customHeight="1">
      <c r="A37" s="386"/>
      <c r="B37" s="389"/>
      <c r="C37" s="382"/>
      <c r="D37" s="382"/>
      <c r="E37" s="379"/>
      <c r="F37" s="382"/>
      <c r="G37" s="373"/>
      <c r="H37" s="260" t="s">
        <v>156</v>
      </c>
      <c r="I37" s="272"/>
      <c r="J37" s="272"/>
      <c r="K37" s="272"/>
      <c r="L37" s="272"/>
      <c r="M37" s="272"/>
      <c r="N37" s="272"/>
      <c r="O37" s="272"/>
      <c r="P37" s="272"/>
      <c r="Q37" s="272"/>
      <c r="R37" s="272"/>
      <c r="S37" s="370"/>
    </row>
    <row r="38" spans="1:19" ht="23.25" customHeight="1">
      <c r="A38" s="387"/>
      <c r="B38" s="390"/>
      <c r="C38" s="383"/>
      <c r="D38" s="383"/>
      <c r="E38" s="380"/>
      <c r="F38" s="383"/>
      <c r="G38" s="165" t="s">
        <v>255</v>
      </c>
      <c r="H38" s="152"/>
      <c r="I38" s="273"/>
      <c r="J38" s="273"/>
      <c r="K38" s="273"/>
      <c r="L38" s="273"/>
      <c r="M38" s="273"/>
      <c r="N38" s="273"/>
      <c r="O38" s="273"/>
      <c r="P38" s="273"/>
      <c r="Q38" s="273"/>
      <c r="R38" s="273"/>
      <c r="S38" s="371"/>
    </row>
    <row r="39" spans="1:19" ht="23.25" customHeight="1">
      <c r="A39" s="384"/>
      <c r="B39" s="388"/>
      <c r="C39" s="381"/>
      <c r="D39" s="381"/>
      <c r="E39" s="378"/>
      <c r="F39" s="381"/>
      <c r="G39" s="367" t="s">
        <v>362</v>
      </c>
      <c r="H39" s="368"/>
      <c r="I39" s="271"/>
      <c r="J39" s="271"/>
      <c r="K39" s="271"/>
      <c r="L39" s="271"/>
      <c r="M39" s="271"/>
      <c r="N39" s="271"/>
      <c r="O39" s="271"/>
      <c r="P39" s="271"/>
      <c r="Q39" s="271"/>
      <c r="R39" s="271"/>
      <c r="S39" s="369"/>
    </row>
    <row r="40" spans="1:19" ht="23.25" customHeight="1">
      <c r="A40" s="385"/>
      <c r="B40" s="389"/>
      <c r="C40" s="382"/>
      <c r="D40" s="382"/>
      <c r="E40" s="379"/>
      <c r="F40" s="382"/>
      <c r="G40" s="372" t="s">
        <v>254</v>
      </c>
      <c r="H40" s="262" t="s">
        <v>360</v>
      </c>
      <c r="I40" s="272"/>
      <c r="J40" s="272"/>
      <c r="K40" s="272"/>
      <c r="L40" s="272"/>
      <c r="M40" s="272"/>
      <c r="N40" s="272"/>
      <c r="O40" s="272"/>
      <c r="P40" s="272"/>
      <c r="Q40" s="272"/>
      <c r="R40" s="272"/>
      <c r="S40" s="370"/>
    </row>
    <row r="41" spans="1:19" ht="23.25" customHeight="1">
      <c r="A41" s="386"/>
      <c r="B41" s="389"/>
      <c r="C41" s="382"/>
      <c r="D41" s="382"/>
      <c r="E41" s="379"/>
      <c r="F41" s="382"/>
      <c r="G41" s="373"/>
      <c r="H41" s="260" t="s">
        <v>156</v>
      </c>
      <c r="I41" s="272"/>
      <c r="J41" s="272"/>
      <c r="K41" s="272"/>
      <c r="L41" s="272"/>
      <c r="M41" s="272"/>
      <c r="N41" s="272"/>
      <c r="O41" s="272"/>
      <c r="P41" s="272"/>
      <c r="Q41" s="272"/>
      <c r="R41" s="272"/>
      <c r="S41" s="370"/>
    </row>
    <row r="42" spans="1:19" ht="23.25" customHeight="1">
      <c r="A42" s="387"/>
      <c r="B42" s="390"/>
      <c r="C42" s="383"/>
      <c r="D42" s="383"/>
      <c r="E42" s="380"/>
      <c r="F42" s="383"/>
      <c r="G42" s="165" t="s">
        <v>255</v>
      </c>
      <c r="H42" s="152"/>
      <c r="I42" s="273"/>
      <c r="J42" s="273"/>
      <c r="K42" s="273"/>
      <c r="L42" s="273"/>
      <c r="M42" s="273"/>
      <c r="N42" s="273"/>
      <c r="O42" s="273"/>
      <c r="P42" s="273"/>
      <c r="Q42" s="273"/>
      <c r="R42" s="273"/>
      <c r="S42" s="371"/>
    </row>
    <row r="43" spans="1:19" ht="23.25" customHeight="1">
      <c r="A43" s="384"/>
      <c r="B43" s="388"/>
      <c r="C43" s="381"/>
      <c r="D43" s="381"/>
      <c r="E43" s="378"/>
      <c r="F43" s="381"/>
      <c r="G43" s="367" t="s">
        <v>362</v>
      </c>
      <c r="H43" s="368"/>
      <c r="I43" s="271"/>
      <c r="J43" s="271"/>
      <c r="K43" s="271"/>
      <c r="L43" s="271"/>
      <c r="M43" s="271"/>
      <c r="N43" s="271"/>
      <c r="O43" s="271"/>
      <c r="P43" s="271"/>
      <c r="Q43" s="271"/>
      <c r="R43" s="271"/>
      <c r="S43" s="369"/>
    </row>
    <row r="44" spans="1:19" ht="23.25" customHeight="1">
      <c r="A44" s="385"/>
      <c r="B44" s="389"/>
      <c r="C44" s="382"/>
      <c r="D44" s="382"/>
      <c r="E44" s="379"/>
      <c r="F44" s="382"/>
      <c r="G44" s="372" t="s">
        <v>254</v>
      </c>
      <c r="H44" s="262" t="s">
        <v>360</v>
      </c>
      <c r="I44" s="272"/>
      <c r="J44" s="272"/>
      <c r="K44" s="272"/>
      <c r="L44" s="272"/>
      <c r="M44" s="272"/>
      <c r="N44" s="272"/>
      <c r="O44" s="272"/>
      <c r="P44" s="272"/>
      <c r="Q44" s="272"/>
      <c r="R44" s="272"/>
      <c r="S44" s="370"/>
    </row>
    <row r="45" spans="1:19" ht="23.25" customHeight="1">
      <c r="A45" s="386"/>
      <c r="B45" s="389"/>
      <c r="C45" s="382"/>
      <c r="D45" s="382"/>
      <c r="E45" s="379"/>
      <c r="F45" s="382"/>
      <c r="G45" s="373"/>
      <c r="H45" s="260" t="s">
        <v>156</v>
      </c>
      <c r="I45" s="272"/>
      <c r="J45" s="272"/>
      <c r="K45" s="272"/>
      <c r="L45" s="272"/>
      <c r="M45" s="272"/>
      <c r="N45" s="272"/>
      <c r="O45" s="272"/>
      <c r="P45" s="272"/>
      <c r="Q45" s="272"/>
      <c r="R45" s="272"/>
      <c r="S45" s="370"/>
    </row>
    <row r="46" spans="1:19" ht="23.25" customHeight="1">
      <c r="A46" s="387"/>
      <c r="B46" s="390"/>
      <c r="C46" s="383"/>
      <c r="D46" s="383"/>
      <c r="E46" s="380"/>
      <c r="F46" s="383"/>
      <c r="G46" s="165" t="s">
        <v>255</v>
      </c>
      <c r="H46" s="152"/>
      <c r="I46" s="273"/>
      <c r="J46" s="273"/>
      <c r="K46" s="273"/>
      <c r="L46" s="273"/>
      <c r="M46" s="273"/>
      <c r="N46" s="273"/>
      <c r="O46" s="273"/>
      <c r="P46" s="273"/>
      <c r="Q46" s="273"/>
      <c r="R46" s="273"/>
      <c r="S46" s="371"/>
    </row>
    <row r="47" spans="1:19" ht="23.25" customHeight="1">
      <c r="A47" s="398" t="s">
        <v>204</v>
      </c>
      <c r="B47" s="388"/>
      <c r="C47" s="381"/>
      <c r="D47" s="381"/>
      <c r="E47" s="378"/>
      <c r="F47" s="381"/>
      <c r="G47" s="376" t="s">
        <v>362</v>
      </c>
      <c r="H47" s="377"/>
      <c r="I47" s="106">
        <f>SUM(I35,I39,I43)</f>
        <v>0</v>
      </c>
      <c r="J47" s="106">
        <f aca="true" t="shared" si="9" ref="J47:R50">SUM(J35,J39,J43)</f>
        <v>0</v>
      </c>
      <c r="K47" s="106">
        <f t="shared" si="9"/>
        <v>0</v>
      </c>
      <c r="L47" s="106">
        <f t="shared" si="9"/>
        <v>0</v>
      </c>
      <c r="M47" s="106">
        <f t="shared" si="9"/>
        <v>0</v>
      </c>
      <c r="N47" s="106">
        <f t="shared" si="9"/>
        <v>0</v>
      </c>
      <c r="O47" s="106">
        <f t="shared" si="9"/>
        <v>0</v>
      </c>
      <c r="P47" s="106">
        <f t="shared" si="9"/>
        <v>0</v>
      </c>
      <c r="Q47" s="106">
        <f t="shared" si="9"/>
        <v>0</v>
      </c>
      <c r="R47" s="106">
        <f t="shared" si="9"/>
        <v>0</v>
      </c>
      <c r="S47" s="369"/>
    </row>
    <row r="48" spans="1:19" ht="23.25" customHeight="1">
      <c r="A48" s="399"/>
      <c r="B48" s="389"/>
      <c r="C48" s="382"/>
      <c r="D48" s="382"/>
      <c r="E48" s="379"/>
      <c r="F48" s="382"/>
      <c r="G48" s="374" t="s">
        <v>254</v>
      </c>
      <c r="H48" s="263" t="s">
        <v>360</v>
      </c>
      <c r="I48" s="162">
        <f>SUM(I36,I40,I44)</f>
        <v>0</v>
      </c>
      <c r="J48" s="162">
        <f t="shared" si="9"/>
        <v>0</v>
      </c>
      <c r="K48" s="162">
        <f t="shared" si="9"/>
        <v>0</v>
      </c>
      <c r="L48" s="162">
        <f t="shared" si="9"/>
        <v>0</v>
      </c>
      <c r="M48" s="162">
        <f t="shared" si="9"/>
        <v>0</v>
      </c>
      <c r="N48" s="162">
        <f t="shared" si="9"/>
        <v>0</v>
      </c>
      <c r="O48" s="162">
        <f t="shared" si="9"/>
        <v>0</v>
      </c>
      <c r="P48" s="162">
        <f t="shared" si="9"/>
        <v>0</v>
      </c>
      <c r="Q48" s="162">
        <f t="shared" si="9"/>
        <v>0</v>
      </c>
      <c r="R48" s="162">
        <f t="shared" si="9"/>
        <v>0</v>
      </c>
      <c r="S48" s="370"/>
    </row>
    <row r="49" spans="1:19" ht="23.25" customHeight="1">
      <c r="A49" s="399"/>
      <c r="B49" s="389"/>
      <c r="C49" s="382"/>
      <c r="D49" s="382"/>
      <c r="E49" s="379"/>
      <c r="F49" s="382"/>
      <c r="G49" s="375"/>
      <c r="H49" s="261" t="s">
        <v>156</v>
      </c>
      <c r="I49" s="162">
        <f>SUM(I37,I41,I45)</f>
        <v>0</v>
      </c>
      <c r="J49" s="162">
        <f t="shared" si="9"/>
        <v>0</v>
      </c>
      <c r="K49" s="162">
        <f t="shared" si="9"/>
        <v>0</v>
      </c>
      <c r="L49" s="162">
        <f t="shared" si="9"/>
        <v>0</v>
      </c>
      <c r="M49" s="162">
        <f t="shared" si="9"/>
        <v>0</v>
      </c>
      <c r="N49" s="162">
        <f t="shared" si="9"/>
        <v>0</v>
      </c>
      <c r="O49" s="162">
        <f t="shared" si="9"/>
        <v>0</v>
      </c>
      <c r="P49" s="162">
        <f t="shared" si="9"/>
        <v>0</v>
      </c>
      <c r="Q49" s="162">
        <f t="shared" si="9"/>
        <v>0</v>
      </c>
      <c r="R49" s="162">
        <f t="shared" si="9"/>
        <v>0</v>
      </c>
      <c r="S49" s="370"/>
    </row>
    <row r="50" spans="1:19" ht="23.25" customHeight="1">
      <c r="A50" s="400"/>
      <c r="B50" s="390"/>
      <c r="C50" s="383"/>
      <c r="D50" s="383"/>
      <c r="E50" s="380"/>
      <c r="F50" s="383"/>
      <c r="G50" s="195" t="s">
        <v>255</v>
      </c>
      <c r="H50" s="152"/>
      <c r="I50" s="107">
        <f>SUM(I38,I42,I46)</f>
        <v>0</v>
      </c>
      <c r="J50" s="107">
        <f t="shared" si="9"/>
        <v>0</v>
      </c>
      <c r="K50" s="107">
        <f t="shared" si="9"/>
        <v>0</v>
      </c>
      <c r="L50" s="107">
        <f t="shared" si="9"/>
        <v>0</v>
      </c>
      <c r="M50" s="107">
        <f t="shared" si="9"/>
        <v>0</v>
      </c>
      <c r="N50" s="107">
        <f t="shared" si="9"/>
        <v>0</v>
      </c>
      <c r="O50" s="107">
        <f t="shared" si="9"/>
        <v>0</v>
      </c>
      <c r="P50" s="107">
        <f t="shared" si="9"/>
        <v>0</v>
      </c>
      <c r="Q50" s="107">
        <f t="shared" si="9"/>
        <v>0</v>
      </c>
      <c r="R50" s="107">
        <f t="shared" si="9"/>
        <v>0</v>
      </c>
      <c r="S50" s="371"/>
    </row>
    <row r="51" spans="8:18" ht="30.75" customHeight="1">
      <c r="H51" s="274" t="s">
        <v>363</v>
      </c>
      <c r="I51" s="270">
        <f>I49</f>
        <v>0</v>
      </c>
      <c r="J51" s="264">
        <f>I51+J49</f>
        <v>0</v>
      </c>
      <c r="K51" s="264">
        <f aca="true" t="shared" si="10" ref="K51:R51">J51+K49</f>
        <v>0</v>
      </c>
      <c r="L51" s="264">
        <f t="shared" si="10"/>
        <v>0</v>
      </c>
      <c r="M51" s="264">
        <f t="shared" si="10"/>
        <v>0</v>
      </c>
      <c r="N51" s="264">
        <f t="shared" si="10"/>
        <v>0</v>
      </c>
      <c r="O51" s="264">
        <f t="shared" si="10"/>
        <v>0</v>
      </c>
      <c r="P51" s="264">
        <f t="shared" si="10"/>
        <v>0</v>
      </c>
      <c r="Q51" s="264">
        <f t="shared" si="10"/>
        <v>0</v>
      </c>
      <c r="R51" s="264">
        <f t="shared" si="10"/>
        <v>0</v>
      </c>
    </row>
  </sheetData>
  <sheetProtection/>
  <mergeCells count="108">
    <mergeCell ref="A47:A50"/>
    <mergeCell ref="B47:B50"/>
    <mergeCell ref="C47:C50"/>
    <mergeCell ref="S35:S38"/>
    <mergeCell ref="S47:S50"/>
    <mergeCell ref="E47:E50"/>
    <mergeCell ref="F47:F50"/>
    <mergeCell ref="G36:G37"/>
    <mergeCell ref="G35:H35"/>
    <mergeCell ref="D47:D50"/>
    <mergeCell ref="D24:D25"/>
    <mergeCell ref="E24:E25"/>
    <mergeCell ref="F24:F25"/>
    <mergeCell ref="A24:A25"/>
    <mergeCell ref="S24:S25"/>
    <mergeCell ref="A35:A38"/>
    <mergeCell ref="B35:B38"/>
    <mergeCell ref="C35:C38"/>
    <mergeCell ref="D35:D38"/>
    <mergeCell ref="E35:E38"/>
    <mergeCell ref="F35:F38"/>
    <mergeCell ref="B24:B25"/>
    <mergeCell ref="A27:A28"/>
    <mergeCell ref="S27:S28"/>
    <mergeCell ref="B27:B28"/>
    <mergeCell ref="E22:E23"/>
    <mergeCell ref="F22:F23"/>
    <mergeCell ref="G22:G23"/>
    <mergeCell ref="C22:C23"/>
    <mergeCell ref="D22:D23"/>
    <mergeCell ref="C27:C28"/>
    <mergeCell ref="D27:D28"/>
    <mergeCell ref="G24:G25"/>
    <mergeCell ref="C24:C25"/>
    <mergeCell ref="A20:A21"/>
    <mergeCell ref="B20:B21"/>
    <mergeCell ref="A22:A23"/>
    <mergeCell ref="B22:B23"/>
    <mergeCell ref="F20:F21"/>
    <mergeCell ref="C18:C19"/>
    <mergeCell ref="D18:D19"/>
    <mergeCell ref="D20:D21"/>
    <mergeCell ref="S3:S5"/>
    <mergeCell ref="S6:S8"/>
    <mergeCell ref="S9:S11"/>
    <mergeCell ref="E3:E5"/>
    <mergeCell ref="F3:F5"/>
    <mergeCell ref="G3:G5"/>
    <mergeCell ref="E6:E8"/>
    <mergeCell ref="F6:F8"/>
    <mergeCell ref="G6:G8"/>
    <mergeCell ref="E9:E11"/>
    <mergeCell ref="E27:E28"/>
    <mergeCell ref="F27:F28"/>
    <mergeCell ref="G27:G28"/>
    <mergeCell ref="S12:S14"/>
    <mergeCell ref="G12:G14"/>
    <mergeCell ref="E12:E14"/>
    <mergeCell ref="F12:F14"/>
    <mergeCell ref="S18:S19"/>
    <mergeCell ref="S20:S21"/>
    <mergeCell ref="E20:E21"/>
    <mergeCell ref="B6:B8"/>
    <mergeCell ref="C6:C8"/>
    <mergeCell ref="S22:S23"/>
    <mergeCell ref="E18:E19"/>
    <mergeCell ref="F18:F19"/>
    <mergeCell ref="G18:G19"/>
    <mergeCell ref="B18:B19"/>
    <mergeCell ref="B12:B14"/>
    <mergeCell ref="C12:C14"/>
    <mergeCell ref="D12:D14"/>
    <mergeCell ref="C20:C21"/>
    <mergeCell ref="G20:G21"/>
    <mergeCell ref="A3:A5"/>
    <mergeCell ref="A6:A8"/>
    <mergeCell ref="A9:A11"/>
    <mergeCell ref="B3:B5"/>
    <mergeCell ref="C3:C5"/>
    <mergeCell ref="D3:D5"/>
    <mergeCell ref="D6:D8"/>
    <mergeCell ref="B9:B11"/>
    <mergeCell ref="F9:F11"/>
    <mergeCell ref="G9:G11"/>
    <mergeCell ref="A18:A19"/>
    <mergeCell ref="A12:A14"/>
    <mergeCell ref="C9:C11"/>
    <mergeCell ref="D9:D11"/>
    <mergeCell ref="A39:A42"/>
    <mergeCell ref="B39:B42"/>
    <mergeCell ref="C39:C42"/>
    <mergeCell ref="D39:D42"/>
    <mergeCell ref="A43:A46"/>
    <mergeCell ref="B43:B46"/>
    <mergeCell ref="C43:C46"/>
    <mergeCell ref="D43:D46"/>
    <mergeCell ref="G48:G49"/>
    <mergeCell ref="G47:H47"/>
    <mergeCell ref="E39:E42"/>
    <mergeCell ref="F39:F42"/>
    <mergeCell ref="E43:E46"/>
    <mergeCell ref="F43:F46"/>
    <mergeCell ref="G39:H39"/>
    <mergeCell ref="S39:S42"/>
    <mergeCell ref="G40:G41"/>
    <mergeCell ref="G43:H43"/>
    <mergeCell ref="S43:S46"/>
    <mergeCell ref="G44:G45"/>
  </mergeCells>
  <printOptions/>
  <pageMargins left="0.25" right="0.19" top="0.27" bottom="0.25" header="0.17" footer="0.16"/>
  <pageSetup fitToHeight="1" fitToWidth="1" horizontalDpi="600" verticalDpi="600" orientation="landscape" paperSize="9" scale="80" r:id="rId1"/>
  <ignoredErrors>
    <ignoredError sqref="I24:R25 J13:J14 K3:R14 J3:J4 J6:J11" emptyCellReference="1"/>
  </ignoredErrors>
</worksheet>
</file>

<file path=xl/worksheets/sheet15.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A1">
      <selection activeCell="B13" sqref="B13"/>
    </sheetView>
  </sheetViews>
  <sheetFormatPr defaultColWidth="9.00390625" defaultRowHeight="12.75"/>
  <cols>
    <col min="1" max="1" width="46.875" style="147" customWidth="1"/>
    <col min="2" max="11" width="14.125" style="137" customWidth="1"/>
    <col min="12" max="16384" width="9.125" style="137" customWidth="1"/>
  </cols>
  <sheetData>
    <row r="1" spans="1:11" s="148" customFormat="1" ht="26.25" customHeight="1">
      <c r="A1" s="4" t="s">
        <v>266</v>
      </c>
      <c r="B1" s="181" t="s">
        <v>55</v>
      </c>
      <c r="C1" s="181" t="s">
        <v>56</v>
      </c>
      <c r="D1" s="181" t="s">
        <v>62</v>
      </c>
      <c r="E1" s="181" t="s">
        <v>63</v>
      </c>
      <c r="F1" s="181" t="s">
        <v>64</v>
      </c>
      <c r="G1" s="181" t="s">
        <v>66</v>
      </c>
      <c r="H1" s="181" t="s">
        <v>67</v>
      </c>
      <c r="I1" s="181" t="s">
        <v>68</v>
      </c>
      <c r="J1" s="181" t="s">
        <v>69</v>
      </c>
      <c r="K1" s="182" t="s">
        <v>70</v>
      </c>
    </row>
    <row r="2" spans="1:11" ht="26.25" customHeight="1">
      <c r="A2" s="251" t="s">
        <v>361</v>
      </c>
      <c r="B2" s="265">
        <f>'ΚΕΦΑΛΑΙΟ ΚΙΝΗΣΗΣ'!C16</f>
        <v>0</v>
      </c>
      <c r="C2" s="265">
        <f>'ΚΕΦΑΛΑΙΟ ΚΙΝΗΣΗΣ'!D16</f>
        <v>0</v>
      </c>
      <c r="D2" s="265">
        <f>'ΚΕΦΑΛΑΙΟ ΚΙΝΗΣΗΣ'!E16</f>
        <v>0</v>
      </c>
      <c r="E2" s="265">
        <f>'ΚΕΦΑΛΑΙΟ ΚΙΝΗΣΗΣ'!F16</f>
        <v>0</v>
      </c>
      <c r="F2" s="265">
        <f>'ΚΕΦΑΛΑΙΟ ΚΙΝΗΣΗΣ'!G16</f>
        <v>0</v>
      </c>
      <c r="G2" s="265">
        <f>'ΚΕΦΑΛΑΙΟ ΚΙΝΗΣΗΣ'!H16</f>
        <v>0</v>
      </c>
      <c r="H2" s="265">
        <f>'ΚΕΦΑΛΑΙΟ ΚΙΝΗΣΗΣ'!I16</f>
        <v>0</v>
      </c>
      <c r="I2" s="265">
        <f>'ΚΕΦΑΛΑΙΟ ΚΙΝΗΣΗΣ'!J16</f>
        <v>0</v>
      </c>
      <c r="J2" s="265">
        <f>'ΚΕΦΑΛΑΙΟ ΚΙΝΗΣΗΣ'!K16</f>
        <v>0</v>
      </c>
      <c r="K2" s="265">
        <f>'ΚΕΦΑΛΑΙΟ ΚΙΝΗΣΗΣ'!L16</f>
        <v>0</v>
      </c>
    </row>
    <row r="3" spans="1:11" ht="26.25" customHeight="1">
      <c r="A3" s="249" t="s">
        <v>246</v>
      </c>
      <c r="B3" s="265">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65">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65">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65">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65">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65">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65">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65">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65">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65">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249" t="s">
        <v>247</v>
      </c>
      <c r="B4" s="265">
        <f>'ΚΕΦΑΛΑΙΟ ΚΙΝΗΣΗΣ'!C27+'ΥΦΙΣΤΑΜΕΝΕΣ ΔΑΝΕΙΑΚΕΣ ΥΠΟΧΡ'!I24</f>
        <v>0</v>
      </c>
      <c r="C4" s="265">
        <f>'ΚΕΦΑΛΑΙΟ ΚΙΝΗΣΗΣ'!D27+'ΥΦΙΣΤΑΜΕΝΕΣ ΔΑΝΕΙΑΚΕΣ ΥΠΟΧΡ'!J24</f>
        <v>0</v>
      </c>
      <c r="D4" s="265">
        <f>'ΚΕΦΑΛΑΙΟ ΚΙΝΗΣΗΣ'!E27+'ΥΦΙΣΤΑΜΕΝΕΣ ΔΑΝΕΙΑΚΕΣ ΥΠΟΧΡ'!K24</f>
        <v>0</v>
      </c>
      <c r="E4" s="265">
        <f>'ΚΕΦΑΛΑΙΟ ΚΙΝΗΣΗΣ'!F27+'ΥΦΙΣΤΑΜΕΝΕΣ ΔΑΝΕΙΑΚΕΣ ΥΠΟΧΡ'!L24</f>
        <v>0</v>
      </c>
      <c r="F4" s="265">
        <f>'ΚΕΦΑΛΑΙΟ ΚΙΝΗΣΗΣ'!G27+'ΥΦΙΣΤΑΜΕΝΕΣ ΔΑΝΕΙΑΚΕΣ ΥΠΟΧΡ'!M24</f>
        <v>0</v>
      </c>
      <c r="G4" s="265">
        <f>'ΚΕΦΑΛΑΙΟ ΚΙΝΗΣΗΣ'!H27+'ΥΦΙΣΤΑΜΕΝΕΣ ΔΑΝΕΙΑΚΕΣ ΥΠΟΧΡ'!N24</f>
        <v>0</v>
      </c>
      <c r="H4" s="265">
        <f>'ΚΕΦΑΛΑΙΟ ΚΙΝΗΣΗΣ'!I27+'ΥΦΙΣΤΑΜΕΝΕΣ ΔΑΝΕΙΑΚΕΣ ΥΠΟΧΡ'!O24</f>
        <v>0</v>
      </c>
      <c r="I4" s="265">
        <f>'ΚΕΦΑΛΑΙΟ ΚΙΝΗΣΗΣ'!J27+'ΥΦΙΣΤΑΜΕΝΕΣ ΔΑΝΕΙΑΚΕΣ ΥΠΟΧΡ'!P24</f>
        <v>0</v>
      </c>
      <c r="J4" s="265">
        <f>'ΚΕΦΑΛΑΙΟ ΚΙΝΗΣΗΣ'!K27+'ΥΦΙΣΤΑΜΕΝΕΣ ΔΑΝΕΙΑΚΕΣ ΥΠΟΧΡ'!Q24</f>
        <v>0</v>
      </c>
      <c r="K4" s="265">
        <f>'ΚΕΦΑΛΑΙΟ ΚΙΝΗΣΗΣ'!L27+'ΥΦΙΣΤΑΜΕΝΕΣ ΔΑΝΕΙΑΚΕΣ ΥΠΟΧΡ'!R24</f>
        <v>0</v>
      </c>
    </row>
    <row r="5" spans="1:11" ht="26.25" customHeight="1">
      <c r="A5" s="250" t="s">
        <v>267</v>
      </c>
      <c r="B5" s="265">
        <f>SUM(B3:B4)</f>
        <v>0</v>
      </c>
      <c r="C5" s="265">
        <f aca="true" t="shared" si="0" ref="C5:K5">SUM(C3:C4)</f>
        <v>0</v>
      </c>
      <c r="D5" s="265">
        <f t="shared" si="0"/>
        <v>0</v>
      </c>
      <c r="E5" s="265">
        <f t="shared" si="0"/>
        <v>0</v>
      </c>
      <c r="F5" s="265">
        <f t="shared" si="0"/>
        <v>0</v>
      </c>
      <c r="G5" s="265">
        <f t="shared" si="0"/>
        <v>0</v>
      </c>
      <c r="H5" s="265">
        <f t="shared" si="0"/>
        <v>0</v>
      </c>
      <c r="I5" s="265">
        <f t="shared" si="0"/>
        <v>0</v>
      </c>
      <c r="J5" s="265">
        <f t="shared" si="0"/>
        <v>0</v>
      </c>
      <c r="K5" s="265">
        <f t="shared" si="0"/>
        <v>0</v>
      </c>
    </row>
    <row r="6" spans="1:11" ht="26.25" customHeight="1">
      <c r="A6" s="4" t="s">
        <v>271</v>
      </c>
      <c r="B6" s="266">
        <f>SUM(B5,B2)</f>
        <v>0</v>
      </c>
      <c r="C6" s="266">
        <f aca="true" t="shared" si="1" ref="C6:K6">SUM(C5,C2)</f>
        <v>0</v>
      </c>
      <c r="D6" s="266">
        <f t="shared" si="1"/>
        <v>0</v>
      </c>
      <c r="E6" s="266">
        <f t="shared" si="1"/>
        <v>0</v>
      </c>
      <c r="F6" s="266">
        <f t="shared" si="1"/>
        <v>0</v>
      </c>
      <c r="G6" s="266">
        <f t="shared" si="1"/>
        <v>0</v>
      </c>
      <c r="H6" s="266">
        <f t="shared" si="1"/>
        <v>0</v>
      </c>
      <c r="I6" s="266">
        <f t="shared" si="1"/>
        <v>0</v>
      </c>
      <c r="J6" s="266">
        <f t="shared" si="1"/>
        <v>0</v>
      </c>
      <c r="K6" s="266">
        <f t="shared" si="1"/>
        <v>0</v>
      </c>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B10" sqref="B10"/>
    </sheetView>
  </sheetViews>
  <sheetFormatPr defaultColWidth="9.00390625" defaultRowHeight="12.75"/>
  <cols>
    <col min="1" max="1" width="46.875" style="147" customWidth="1"/>
    <col min="2" max="11" width="15.25390625" style="137" customWidth="1"/>
    <col min="12" max="16384" width="9.125" style="137" customWidth="1"/>
  </cols>
  <sheetData>
    <row r="1" spans="1:11" ht="36" customHeight="1">
      <c r="A1" s="4" t="s">
        <v>269</v>
      </c>
      <c r="B1" s="181" t="s">
        <v>55</v>
      </c>
      <c r="C1" s="181" t="s">
        <v>56</v>
      </c>
      <c r="D1" s="181" t="s">
        <v>62</v>
      </c>
      <c r="E1" s="181" t="s">
        <v>63</v>
      </c>
      <c r="F1" s="181" t="s">
        <v>64</v>
      </c>
      <c r="G1" s="181" t="s">
        <v>66</v>
      </c>
      <c r="H1" s="181" t="s">
        <v>67</v>
      </c>
      <c r="I1" s="181" t="s">
        <v>68</v>
      </c>
      <c r="J1" s="181" t="s">
        <v>69</v>
      </c>
      <c r="K1" s="182" t="s">
        <v>70</v>
      </c>
    </row>
    <row r="2" spans="1:11" ht="27" customHeight="1">
      <c r="A2" s="196" t="s">
        <v>260</v>
      </c>
      <c r="B2" s="153">
        <f>'ΥΦΙΣΤΑΜΕΝΕΣ ΔΑΝΕΙΑΚΕΣ ΥΠΟΧΡ'!I14</f>
        <v>0</v>
      </c>
      <c r="C2" s="153">
        <f>'ΥΦΙΣΤΑΜΕΝΕΣ ΔΑΝΕΙΑΚΕΣ ΥΠΟΧΡ'!J14</f>
        <v>0</v>
      </c>
      <c r="D2" s="153">
        <f>'ΥΦΙΣΤΑΜΕΝΕΣ ΔΑΝΕΙΑΚΕΣ ΥΠΟΧΡ'!K14</f>
        <v>0</v>
      </c>
      <c r="E2" s="153">
        <f>'ΥΦΙΣΤΑΜΕΝΕΣ ΔΑΝΕΙΑΚΕΣ ΥΠΟΧΡ'!L14</f>
        <v>0</v>
      </c>
      <c r="F2" s="153">
        <f>'ΥΦΙΣΤΑΜΕΝΕΣ ΔΑΝΕΙΑΚΕΣ ΥΠΟΧΡ'!M14</f>
        <v>0</v>
      </c>
      <c r="G2" s="153">
        <f>'ΥΦΙΣΤΑΜΕΝΕΣ ΔΑΝΕΙΑΚΕΣ ΥΠΟΧΡ'!N14</f>
        <v>0</v>
      </c>
      <c r="H2" s="153">
        <f>'ΥΦΙΣΤΑΜΕΝΕΣ ΔΑΝΕΙΑΚΕΣ ΥΠΟΧΡ'!O14</f>
        <v>0</v>
      </c>
      <c r="I2" s="153">
        <f>'ΥΦΙΣΤΑΜΕΝΕΣ ΔΑΝΕΙΑΚΕΣ ΥΠΟΧΡ'!P14</f>
        <v>0</v>
      </c>
      <c r="J2" s="153">
        <f>'ΥΦΙΣΤΑΜΕΝΕΣ ΔΑΝΕΙΑΚΕΣ ΥΠΟΧΡ'!Q14</f>
        <v>0</v>
      </c>
      <c r="K2" s="153">
        <f>'ΥΦΙΣΤΑΜΕΝΕΣ ΔΑΝΕΙΑΚΕΣ ΥΠΟΧΡ'!R14</f>
        <v>0</v>
      </c>
    </row>
    <row r="3" spans="1:11" ht="27" customHeight="1">
      <c r="A3" s="196" t="s">
        <v>259</v>
      </c>
      <c r="B3" s="153">
        <f>'ΜΑΚΡΟΠΡΟΘΕΣΜΟ ΔΑΝΕΙΟ '!B76</f>
        <v>0</v>
      </c>
      <c r="C3" s="153">
        <f>'ΜΑΚΡΟΠΡΟΘΕΣΜΟ ΔΑΝΕΙΟ '!C76</f>
        <v>0</v>
      </c>
      <c r="D3" s="153">
        <f>'ΜΑΚΡΟΠΡΟΘΕΣΜΟ ΔΑΝΕΙΟ '!D76</f>
        <v>0</v>
      </c>
      <c r="E3" s="153">
        <f>'ΜΑΚΡΟΠΡΟΘΕΣΜΟ ΔΑΝΕΙΟ '!E76</f>
        <v>0</v>
      </c>
      <c r="F3" s="153">
        <f>'ΜΑΚΡΟΠΡΟΘΕΣΜΟ ΔΑΝΕΙΟ '!F76</f>
        <v>0</v>
      </c>
      <c r="G3" s="153">
        <f>'ΜΑΚΡΟΠΡΟΘΕΣΜΟ ΔΑΝΕΙΟ '!G76</f>
        <v>0</v>
      </c>
      <c r="H3" s="153">
        <f>'ΜΑΚΡΟΠΡΟΘΕΣΜΟ ΔΑΝΕΙΟ '!H76</f>
        <v>0</v>
      </c>
      <c r="I3" s="153">
        <f>'ΜΑΚΡΟΠΡΟΘΕΣΜΟ ΔΑΝΕΙΟ '!I76</f>
        <v>0</v>
      </c>
      <c r="J3" s="153">
        <f>'ΜΑΚΡΟΠΡΟΘΕΣΜΟ ΔΑΝΕΙΟ '!J76</f>
        <v>0</v>
      </c>
      <c r="K3" s="153">
        <f>'ΜΑΚΡΟΠΡΟΘΕΣΜΟ ΔΑΝΕΙΟ '!K76</f>
        <v>0</v>
      </c>
    </row>
    <row r="4" spans="1:11" ht="27" customHeight="1">
      <c r="A4" s="196" t="s">
        <v>261</v>
      </c>
      <c r="B4" s="153">
        <f>'ΥΦΙΣΤΑΜΕΝΕΣ ΔΑΝΕΙΑΚΕΣ ΥΠΟΧΡ'!I13</f>
        <v>0</v>
      </c>
      <c r="C4" s="153">
        <f>'ΥΦΙΣΤΑΜΕΝΕΣ ΔΑΝΕΙΑΚΕΣ ΥΠΟΧΡ'!J13</f>
        <v>0</v>
      </c>
      <c r="D4" s="153">
        <f>'ΥΦΙΣΤΑΜΕΝΕΣ ΔΑΝΕΙΑΚΕΣ ΥΠΟΧΡ'!K13</f>
        <v>0</v>
      </c>
      <c r="E4" s="153">
        <f>'ΥΦΙΣΤΑΜΕΝΕΣ ΔΑΝΕΙΑΚΕΣ ΥΠΟΧΡ'!L13</f>
        <v>0</v>
      </c>
      <c r="F4" s="153">
        <f>'ΥΦΙΣΤΑΜΕΝΕΣ ΔΑΝΕΙΑΚΕΣ ΥΠΟΧΡ'!M13</f>
        <v>0</v>
      </c>
      <c r="G4" s="153">
        <f>'ΥΦΙΣΤΑΜΕΝΕΣ ΔΑΝΕΙΑΚΕΣ ΥΠΟΧΡ'!N13</f>
        <v>0</v>
      </c>
      <c r="H4" s="153">
        <f>'ΥΦΙΣΤΑΜΕΝΕΣ ΔΑΝΕΙΑΚΕΣ ΥΠΟΧΡ'!O13</f>
        <v>0</v>
      </c>
      <c r="I4" s="153">
        <f>'ΥΦΙΣΤΑΜΕΝΕΣ ΔΑΝΕΙΑΚΕΣ ΥΠΟΧΡ'!P13</f>
        <v>0</v>
      </c>
      <c r="J4" s="153">
        <f>'ΥΦΙΣΤΑΜΕΝΕΣ ΔΑΝΕΙΑΚΕΣ ΥΠΟΧΡ'!Q13</f>
        <v>0</v>
      </c>
      <c r="K4" s="153">
        <f>'ΥΦΙΣΤΑΜΕΝΕΣ ΔΑΝΕΙΑΚΕΣ ΥΠΟΧΡ'!R13</f>
        <v>0</v>
      </c>
    </row>
    <row r="5" spans="1:11" ht="27" customHeight="1">
      <c r="A5" s="196" t="s">
        <v>200</v>
      </c>
      <c r="B5" s="153">
        <f>'ΜΑΚΡΟΠΡΟΘΕΣΜΟ ΔΑΝΕΙΟ '!B75</f>
        <v>0</v>
      </c>
      <c r="C5" s="153">
        <f>'ΜΑΚΡΟΠΡΟΘΕΣΜΟ ΔΑΝΕΙΟ '!C75</f>
        <v>0</v>
      </c>
      <c r="D5" s="153">
        <f>'ΜΑΚΡΟΠΡΟΘΕΣΜΟ ΔΑΝΕΙΟ '!D75</f>
        <v>0</v>
      </c>
      <c r="E5" s="153">
        <f>'ΜΑΚΡΟΠΡΟΘΕΣΜΟ ΔΑΝΕΙΟ '!E75</f>
        <v>0</v>
      </c>
      <c r="F5" s="153">
        <f>'ΜΑΚΡΟΠΡΟΘΕΣΜΟ ΔΑΝΕΙΟ '!F75</f>
        <v>0</v>
      </c>
      <c r="G5" s="153">
        <f>'ΜΑΚΡΟΠΡΟΘΕΣΜΟ ΔΑΝΕΙΟ '!G75</f>
        <v>0</v>
      </c>
      <c r="H5" s="153">
        <f>'ΜΑΚΡΟΠΡΟΘΕΣΜΟ ΔΑΝΕΙΟ '!H75</f>
        <v>0</v>
      </c>
      <c r="I5" s="153">
        <f>'ΜΑΚΡΟΠΡΟΘΕΣΜΟ ΔΑΝΕΙΟ '!I75</f>
        <v>0</v>
      </c>
      <c r="J5" s="153">
        <f>'ΜΑΚΡΟΠΡΟΘΕΣΜΟ ΔΑΝΕΙΟ '!J75</f>
        <v>0</v>
      </c>
      <c r="K5" s="153">
        <f>'ΜΑΚΡΟΠΡΟΘΕΣΜΟ ΔΑΝΕΙΟ '!K75</f>
        <v>0</v>
      </c>
    </row>
    <row r="6" spans="1:11" ht="27" customHeight="1">
      <c r="A6" s="196" t="s">
        <v>7</v>
      </c>
      <c r="B6" s="153">
        <f>'ΚΕΦΑΛΑΙΟ ΚΙΝΗΣΗΣ'!C29</f>
        <v>0</v>
      </c>
      <c r="C6" s="153">
        <f>'ΚΕΦΑΛΑΙΟ ΚΙΝΗΣΗΣ'!D29</f>
        <v>0</v>
      </c>
      <c r="D6" s="153">
        <f>'ΚΕΦΑΛΑΙΟ ΚΙΝΗΣΗΣ'!E29</f>
        <v>0</v>
      </c>
      <c r="E6" s="153">
        <f>'ΚΕΦΑΛΑΙΟ ΚΙΝΗΣΗΣ'!F29</f>
        <v>0</v>
      </c>
      <c r="F6" s="153">
        <f>'ΚΕΦΑΛΑΙΟ ΚΙΝΗΣΗΣ'!G29</f>
        <v>0</v>
      </c>
      <c r="G6" s="153">
        <f>'ΚΕΦΑΛΑΙΟ ΚΙΝΗΣΗΣ'!H29</f>
        <v>0</v>
      </c>
      <c r="H6" s="153">
        <f>'ΚΕΦΑΛΑΙΟ ΚΙΝΗΣΗΣ'!I29</f>
        <v>0</v>
      </c>
      <c r="I6" s="153">
        <f>'ΚΕΦΑΛΑΙΟ ΚΙΝΗΣΗΣ'!J29</f>
        <v>0</v>
      </c>
      <c r="J6" s="153">
        <f>'ΚΕΦΑΛΑΙΟ ΚΙΝΗΣΗΣ'!K29</f>
        <v>0</v>
      </c>
      <c r="K6" s="153">
        <f>'ΚΕΦΑΛΑΙΟ ΚΙΝΗΣΗΣ'!L29</f>
        <v>0</v>
      </c>
    </row>
    <row r="7" spans="1:11" ht="27" customHeight="1">
      <c r="A7" s="196" t="s">
        <v>262</v>
      </c>
      <c r="B7" s="252">
        <f>'ΚΕΦΑΛΑΙΟ ΚΙΝΗΣΗΣ'!C27</f>
        <v>0</v>
      </c>
      <c r="C7" s="198">
        <f>'ΚΕΦΑΛΑΙΟ ΚΙΝΗΣΗΣ'!D27-'ΚΕΦΑΛΑΙΟ ΚΙΝΗΣΗΣ'!C27</f>
        <v>0</v>
      </c>
      <c r="D7" s="198">
        <f>'ΚΕΦΑΛΑΙΟ ΚΙΝΗΣΗΣ'!E27-'ΚΕΦΑΛΑΙΟ ΚΙΝΗΣΗΣ'!D27</f>
        <v>0</v>
      </c>
      <c r="E7" s="198">
        <f>'ΚΕΦΑΛΑΙΟ ΚΙΝΗΣΗΣ'!F27-'ΚΕΦΑΛΑΙΟ ΚΙΝΗΣΗΣ'!E27</f>
        <v>0</v>
      </c>
      <c r="F7" s="198">
        <f>'ΚΕΦΑΛΑΙΟ ΚΙΝΗΣΗΣ'!G27-'ΚΕΦΑΛΑΙΟ ΚΙΝΗΣΗΣ'!F27</f>
        <v>0</v>
      </c>
      <c r="G7" s="198">
        <f>'ΚΕΦΑΛΑΙΟ ΚΙΝΗΣΗΣ'!H27-'ΚΕΦΑΛΑΙΟ ΚΙΝΗΣΗΣ'!G27</f>
        <v>0</v>
      </c>
      <c r="H7" s="198">
        <f>'ΚΕΦΑΛΑΙΟ ΚΙΝΗΣΗΣ'!I27-'ΚΕΦΑΛΑΙΟ ΚΙΝΗΣΗΣ'!H27</f>
        <v>0</v>
      </c>
      <c r="I7" s="198">
        <f>'ΚΕΦΑΛΑΙΟ ΚΙΝΗΣΗΣ'!J27-'ΚΕΦΑΛΑΙΟ ΚΙΝΗΣΗΣ'!I27</f>
        <v>0</v>
      </c>
      <c r="J7" s="198">
        <f>'ΚΕΦΑΛΑΙΟ ΚΙΝΗΣΗΣ'!K27-'ΚΕΦΑΛΑΙΟ ΚΙΝΗΣΗΣ'!J27</f>
        <v>0</v>
      </c>
      <c r="K7" s="198">
        <f>'ΚΕΦΑΛΑΙΟ ΚΙΝΗΣΗΣ'!L27-'ΚΕΦΑΛΑΙΟ ΚΙΝΗΣΗΣ'!K27</f>
        <v>0</v>
      </c>
    </row>
    <row r="8" spans="1:11" ht="27" customHeight="1">
      <c r="A8" s="196" t="s">
        <v>264</v>
      </c>
      <c r="B8" s="153">
        <f>'ΥΦΙΣΤΑΜΕΝΕΣ ΔΑΝΕΙΑΚΕΣ ΥΠΟΧΡ'!I47</f>
        <v>0</v>
      </c>
      <c r="C8" s="153">
        <f>'ΥΦΙΣΤΑΜΕΝΕΣ ΔΑΝΕΙΑΚΕΣ ΥΠΟΧΡ'!J47</f>
        <v>0</v>
      </c>
      <c r="D8" s="153">
        <f>'ΥΦΙΣΤΑΜΕΝΕΣ ΔΑΝΕΙΑΚΕΣ ΥΠΟΧΡ'!K47</f>
        <v>0</v>
      </c>
      <c r="E8" s="153">
        <f>'ΥΦΙΣΤΑΜΕΝΕΣ ΔΑΝΕΙΑΚΕΣ ΥΠΟΧΡ'!L47</f>
        <v>0</v>
      </c>
      <c r="F8" s="153">
        <f>'ΥΦΙΣΤΑΜΕΝΕΣ ΔΑΝΕΙΑΚΕΣ ΥΠΟΧΡ'!M47</f>
        <v>0</v>
      </c>
      <c r="G8" s="153">
        <f>'ΥΦΙΣΤΑΜΕΝΕΣ ΔΑΝΕΙΑΚΕΣ ΥΠΟΧΡ'!N47</f>
        <v>0</v>
      </c>
      <c r="H8" s="153">
        <f>'ΥΦΙΣΤΑΜΕΝΕΣ ΔΑΝΕΙΑΚΕΣ ΥΠΟΧΡ'!O47</f>
        <v>0</v>
      </c>
      <c r="I8" s="153">
        <f>'ΥΦΙΣΤΑΜΕΝΕΣ ΔΑΝΕΙΑΚΕΣ ΥΠΟΧΡ'!P47</f>
        <v>0</v>
      </c>
      <c r="J8" s="153">
        <f>'ΥΦΙΣΤΑΜΕΝΕΣ ΔΑΝΕΙΑΚΕΣ ΥΠΟΧΡ'!Q47</f>
        <v>0</v>
      </c>
      <c r="K8" s="153">
        <f>'ΥΦΙΣΤΑΜΕΝΕΣ ΔΑΝΕΙΑΚΕΣ ΥΠΟΧΡ'!R47</f>
        <v>0</v>
      </c>
    </row>
    <row r="9" spans="1:11" ht="27" customHeight="1">
      <c r="A9" s="196" t="s">
        <v>263</v>
      </c>
      <c r="B9" s="153">
        <f>'LEASING ΕΠΕΝΔΥΤΙΚΟΥ ΣΧΕΔΙΟΥ'!D9</f>
        <v>0</v>
      </c>
      <c r="C9" s="153">
        <f>'LEASING ΕΠΕΝΔΥΤΙΚΟΥ ΣΧΕΔΙΟΥ'!E9</f>
        <v>0</v>
      </c>
      <c r="D9" s="153">
        <f>'LEASING ΕΠΕΝΔΥΤΙΚΟΥ ΣΧΕΔΙΟΥ'!F9</f>
        <v>0</v>
      </c>
      <c r="E9" s="153">
        <f>'LEASING ΕΠΕΝΔΥΤΙΚΟΥ ΣΧΕΔΙΟΥ'!G9</f>
        <v>0</v>
      </c>
      <c r="F9" s="153">
        <f>'LEASING ΕΠΕΝΔΥΤΙΚΟΥ ΣΧΕΔΙΟΥ'!H9</f>
        <v>0</v>
      </c>
      <c r="G9" s="153">
        <f>'LEASING ΕΠΕΝΔΥΤΙΚΟΥ ΣΧΕΔΙΟΥ'!I9</f>
        <v>0</v>
      </c>
      <c r="H9" s="153">
        <f>'LEASING ΕΠΕΝΔΥΤΙΚΟΥ ΣΧΕΔΙΟΥ'!J9</f>
        <v>0</v>
      </c>
      <c r="I9" s="153">
        <f>'LEASING ΕΠΕΝΔΥΤΙΚΟΥ ΣΧΕΔΙΟΥ'!K9</f>
        <v>0</v>
      </c>
      <c r="J9" s="153">
        <f>'LEASING ΕΠΕΝΔΥΤΙΚΟΥ ΣΧΕΔΙΟΥ'!L9</f>
        <v>0</v>
      </c>
      <c r="K9" s="153">
        <f>'LEASING ΕΠΕΝΔΥΤΙΚΟΥ ΣΧΕΔΙΟΥ'!M9</f>
        <v>0</v>
      </c>
    </row>
    <row r="10" spans="1:11" ht="27" customHeight="1">
      <c r="A10" s="120" t="s">
        <v>268</v>
      </c>
      <c r="B10" s="146">
        <f>SUM(B2:B9)</f>
        <v>0</v>
      </c>
      <c r="C10" s="146">
        <f aca="true" t="shared" si="0" ref="C10:K10">SUM(C2:C9)</f>
        <v>0</v>
      </c>
      <c r="D10" s="146">
        <f t="shared" si="0"/>
        <v>0</v>
      </c>
      <c r="E10" s="146">
        <f t="shared" si="0"/>
        <v>0</v>
      </c>
      <c r="F10" s="146">
        <f t="shared" si="0"/>
        <v>0</v>
      </c>
      <c r="G10" s="146">
        <f t="shared" si="0"/>
        <v>0</v>
      </c>
      <c r="H10" s="146">
        <f t="shared" si="0"/>
        <v>0</v>
      </c>
      <c r="I10" s="146">
        <f t="shared" si="0"/>
        <v>0</v>
      </c>
      <c r="J10" s="146">
        <f t="shared" si="0"/>
        <v>0</v>
      </c>
      <c r="K10" s="146">
        <f t="shared" si="0"/>
        <v>0</v>
      </c>
    </row>
    <row r="13" spans="1:2" ht="33.75" customHeight="1">
      <c r="A13" s="256" t="s">
        <v>8</v>
      </c>
      <c r="B13" s="255"/>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7.xml><?xml version="1.0" encoding="utf-8"?>
<worksheet xmlns="http://schemas.openxmlformats.org/spreadsheetml/2006/main" xmlns:r="http://schemas.openxmlformats.org/officeDocument/2006/relationships">
  <dimension ref="A1:M515"/>
  <sheetViews>
    <sheetView zoomScale="90" zoomScaleNormal="90" zoomScalePageLayoutView="0" workbookViewId="0" topLeftCell="A1">
      <selection activeCell="A24" sqref="A24"/>
    </sheetView>
  </sheetViews>
  <sheetFormatPr defaultColWidth="9.00390625" defaultRowHeight="12.75"/>
  <cols>
    <col min="1" max="1" width="48.375" style="100" customWidth="1"/>
    <col min="2" max="2" width="13.00390625" style="16" customWidth="1"/>
    <col min="3" max="3" width="13.625" style="188" customWidth="1"/>
    <col min="4" max="13" width="12.125" style="100" customWidth="1"/>
    <col min="14" max="14" width="3.25390625" style="100" customWidth="1"/>
    <col min="15" max="16384" width="9.125" style="100" customWidth="1"/>
  </cols>
  <sheetData>
    <row r="1" spans="1:13" ht="46.5" customHeight="1">
      <c r="A1" s="2"/>
      <c r="B1" s="1" t="s">
        <v>389</v>
      </c>
      <c r="C1" s="1" t="s">
        <v>167</v>
      </c>
      <c r="D1" s="181" t="s">
        <v>131</v>
      </c>
      <c r="E1" s="181" t="s">
        <v>132</v>
      </c>
      <c r="F1" s="181" t="s">
        <v>133</v>
      </c>
      <c r="G1" s="181" t="s">
        <v>134</v>
      </c>
      <c r="H1" s="181" t="s">
        <v>135</v>
      </c>
      <c r="I1" s="181" t="s">
        <v>136</v>
      </c>
      <c r="J1" s="181" t="s">
        <v>137</v>
      </c>
      <c r="K1" s="181" t="s">
        <v>138</v>
      </c>
      <c r="L1" s="181" t="s">
        <v>139</v>
      </c>
      <c r="M1" s="182" t="s">
        <v>140</v>
      </c>
    </row>
    <row r="2" spans="1:13" ht="26.25" customHeight="1">
      <c r="A2" s="183" t="s">
        <v>371</v>
      </c>
      <c r="B2" s="8"/>
      <c r="C2" s="112"/>
      <c r="D2" s="112">
        <v>1</v>
      </c>
      <c r="E2" s="112">
        <v>2</v>
      </c>
      <c r="F2" s="112">
        <v>3</v>
      </c>
      <c r="G2" s="112">
        <v>4</v>
      </c>
      <c r="H2" s="112">
        <v>5</v>
      </c>
      <c r="I2" s="112">
        <v>6</v>
      </c>
      <c r="J2" s="112">
        <v>7</v>
      </c>
      <c r="K2" s="112">
        <v>8</v>
      </c>
      <c r="L2" s="112">
        <v>9</v>
      </c>
      <c r="M2" s="112">
        <v>10</v>
      </c>
    </row>
    <row r="3" spans="1:13" ht="18" customHeight="1">
      <c r="A3" s="235" t="s">
        <v>387</v>
      </c>
      <c r="B3" s="110"/>
      <c r="C3" s="3"/>
      <c r="D3" s="118"/>
      <c r="E3" s="117"/>
      <c r="F3" s="117"/>
      <c r="G3" s="117"/>
      <c r="H3" s="117"/>
      <c r="I3" s="117"/>
      <c r="J3" s="117"/>
      <c r="K3" s="117"/>
      <c r="L3" s="117"/>
      <c r="M3" s="117"/>
    </row>
    <row r="4" spans="1:13" ht="18" customHeight="1">
      <c r="A4" s="5" t="s">
        <v>388</v>
      </c>
      <c r="B4" s="10">
        <f>ΚΟΣΤΟΣ!C5</f>
        <v>0</v>
      </c>
      <c r="C4" s="113"/>
      <c r="D4" s="19">
        <f>$C4*$B4</f>
        <v>0</v>
      </c>
      <c r="E4" s="19">
        <f>IF(($C4*$B4*E$2)&lt;=$B4,$C4*$B4,0)</f>
        <v>0</v>
      </c>
      <c r="F4" s="19">
        <f aca="true" t="shared" si="0" ref="F4:M10">IF(($C4*$B4*F$2)&lt;=$B4,$C4*$B4,0)</f>
        <v>0</v>
      </c>
      <c r="G4" s="19">
        <f t="shared" si="0"/>
        <v>0</v>
      </c>
      <c r="H4" s="19">
        <f t="shared" si="0"/>
        <v>0</v>
      </c>
      <c r="I4" s="19">
        <f t="shared" si="0"/>
        <v>0</v>
      </c>
      <c r="J4" s="19">
        <f t="shared" si="0"/>
        <v>0</v>
      </c>
      <c r="K4" s="19">
        <f t="shared" si="0"/>
        <v>0</v>
      </c>
      <c r="L4" s="19">
        <f t="shared" si="0"/>
        <v>0</v>
      </c>
      <c r="M4" s="19">
        <f t="shared" si="0"/>
        <v>0</v>
      </c>
    </row>
    <row r="5" spans="1:13" ht="22.5" customHeight="1">
      <c r="A5" s="5" t="s">
        <v>382</v>
      </c>
      <c r="B5" s="10">
        <f>ΚΟΣΤΟΣ!C6</f>
        <v>0</v>
      </c>
      <c r="C5" s="113"/>
      <c r="D5" s="19">
        <f aca="true" t="shared" si="1" ref="D5:D10">$C5*$B5</f>
        <v>0</v>
      </c>
      <c r="E5" s="19">
        <f aca="true" t="shared" si="2" ref="E5:E10">IF(($C5*$B5*E$2)&lt;=$B5,$C5*$B5,0)</f>
        <v>0</v>
      </c>
      <c r="F5" s="19">
        <f t="shared" si="0"/>
        <v>0</v>
      </c>
      <c r="G5" s="19">
        <f t="shared" si="0"/>
        <v>0</v>
      </c>
      <c r="H5" s="19">
        <f t="shared" si="0"/>
        <v>0</v>
      </c>
      <c r="I5" s="19">
        <f t="shared" si="0"/>
        <v>0</v>
      </c>
      <c r="J5" s="19">
        <f t="shared" si="0"/>
        <v>0</v>
      </c>
      <c r="K5" s="19">
        <f t="shared" si="0"/>
        <v>0</v>
      </c>
      <c r="L5" s="19">
        <f t="shared" si="0"/>
        <v>0</v>
      </c>
      <c r="M5" s="19">
        <f t="shared" si="0"/>
        <v>0</v>
      </c>
    </row>
    <row r="6" spans="1:13" ht="21.75" customHeight="1">
      <c r="A6" s="5" t="s">
        <v>52</v>
      </c>
      <c r="B6" s="10">
        <f>ΚΟΣΤΟΣ!C13</f>
        <v>0</v>
      </c>
      <c r="C6" s="113"/>
      <c r="D6" s="19">
        <f t="shared" si="1"/>
        <v>0</v>
      </c>
      <c r="E6" s="19">
        <f t="shared" si="2"/>
        <v>0</v>
      </c>
      <c r="F6" s="19">
        <f t="shared" si="0"/>
        <v>0</v>
      </c>
      <c r="G6" s="19">
        <f t="shared" si="0"/>
        <v>0</v>
      </c>
      <c r="H6" s="19">
        <f t="shared" si="0"/>
        <v>0</v>
      </c>
      <c r="I6" s="19">
        <f t="shared" si="0"/>
        <v>0</v>
      </c>
      <c r="J6" s="19">
        <f t="shared" si="0"/>
        <v>0</v>
      </c>
      <c r="K6" s="19">
        <f t="shared" si="0"/>
        <v>0</v>
      </c>
      <c r="L6" s="19">
        <f t="shared" si="0"/>
        <v>0</v>
      </c>
      <c r="M6" s="19">
        <f t="shared" si="0"/>
        <v>0</v>
      </c>
    </row>
    <row r="7" spans="1:13" ht="24" customHeight="1">
      <c r="A7" s="5" t="s">
        <v>390</v>
      </c>
      <c r="B7" s="10">
        <f>ΚΟΣΤΟΣ!C7</f>
        <v>0</v>
      </c>
      <c r="C7" s="113"/>
      <c r="D7" s="19">
        <f t="shared" si="1"/>
        <v>0</v>
      </c>
      <c r="E7" s="19">
        <f t="shared" si="2"/>
        <v>0</v>
      </c>
      <c r="F7" s="19">
        <f t="shared" si="0"/>
        <v>0</v>
      </c>
      <c r="G7" s="19">
        <f t="shared" si="0"/>
        <v>0</v>
      </c>
      <c r="H7" s="19">
        <f t="shared" si="0"/>
        <v>0</v>
      </c>
      <c r="I7" s="19">
        <f t="shared" si="0"/>
        <v>0</v>
      </c>
      <c r="J7" s="19">
        <f t="shared" si="0"/>
        <v>0</v>
      </c>
      <c r="K7" s="19">
        <f t="shared" si="0"/>
        <v>0</v>
      </c>
      <c r="L7" s="19">
        <f t="shared" si="0"/>
        <v>0</v>
      </c>
      <c r="M7" s="19">
        <f t="shared" si="0"/>
        <v>0</v>
      </c>
    </row>
    <row r="8" spans="1:13" ht="17.25" customHeight="1">
      <c r="A8" s="5" t="s">
        <v>384</v>
      </c>
      <c r="B8" s="10">
        <f>ΚΟΣΤΟΣ!C10</f>
        <v>0</v>
      </c>
      <c r="C8" s="113"/>
      <c r="D8" s="19">
        <f t="shared" si="1"/>
        <v>0</v>
      </c>
      <c r="E8" s="19">
        <f t="shared" si="2"/>
        <v>0</v>
      </c>
      <c r="F8" s="19">
        <f t="shared" si="0"/>
        <v>0</v>
      </c>
      <c r="G8" s="19">
        <f t="shared" si="0"/>
        <v>0</v>
      </c>
      <c r="H8" s="19">
        <f t="shared" si="0"/>
        <v>0</v>
      </c>
      <c r="I8" s="19">
        <f t="shared" si="0"/>
        <v>0</v>
      </c>
      <c r="J8" s="19">
        <f t="shared" si="0"/>
        <v>0</v>
      </c>
      <c r="K8" s="19">
        <f t="shared" si="0"/>
        <v>0</v>
      </c>
      <c r="L8" s="19">
        <f t="shared" si="0"/>
        <v>0</v>
      </c>
      <c r="M8" s="19">
        <f t="shared" si="0"/>
        <v>0</v>
      </c>
    </row>
    <row r="9" spans="1:13" ht="24" customHeight="1">
      <c r="A9" s="5" t="s">
        <v>369</v>
      </c>
      <c r="B9" s="10">
        <f>ΚΟΣΤΟΣ!C14</f>
        <v>0</v>
      </c>
      <c r="C9" s="113"/>
      <c r="D9" s="19">
        <f t="shared" si="1"/>
        <v>0</v>
      </c>
      <c r="E9" s="19">
        <f t="shared" si="2"/>
        <v>0</v>
      </c>
      <c r="F9" s="19">
        <f t="shared" si="0"/>
        <v>0</v>
      </c>
      <c r="G9" s="19">
        <f t="shared" si="0"/>
        <v>0</v>
      </c>
      <c r="H9" s="19">
        <f t="shared" si="0"/>
        <v>0</v>
      </c>
      <c r="I9" s="19">
        <f t="shared" si="0"/>
        <v>0</v>
      </c>
      <c r="J9" s="19">
        <f t="shared" si="0"/>
        <v>0</v>
      </c>
      <c r="K9" s="19">
        <f t="shared" si="0"/>
        <v>0</v>
      </c>
      <c r="L9" s="19">
        <f t="shared" si="0"/>
        <v>0</v>
      </c>
      <c r="M9" s="19">
        <f t="shared" si="0"/>
        <v>0</v>
      </c>
    </row>
    <row r="10" spans="1:13" ht="38.25" customHeight="1">
      <c r="A10" s="5" t="s">
        <v>374</v>
      </c>
      <c r="B10" s="10">
        <f>ΚΟΣΤΟΣ!C15</f>
        <v>0</v>
      </c>
      <c r="C10" s="113"/>
      <c r="D10" s="19">
        <f t="shared" si="1"/>
        <v>0</v>
      </c>
      <c r="E10" s="19">
        <f t="shared" si="2"/>
        <v>0</v>
      </c>
      <c r="F10" s="19">
        <f t="shared" si="0"/>
        <v>0</v>
      </c>
      <c r="G10" s="19">
        <f t="shared" si="0"/>
        <v>0</v>
      </c>
      <c r="H10" s="19">
        <f t="shared" si="0"/>
        <v>0</v>
      </c>
      <c r="I10" s="19">
        <f t="shared" si="0"/>
        <v>0</v>
      </c>
      <c r="J10" s="19">
        <f t="shared" si="0"/>
        <v>0</v>
      </c>
      <c r="K10" s="19">
        <f t="shared" si="0"/>
        <v>0</v>
      </c>
      <c r="L10" s="19">
        <f t="shared" si="0"/>
        <v>0</v>
      </c>
      <c r="M10" s="19">
        <f t="shared" si="0"/>
        <v>0</v>
      </c>
    </row>
    <row r="11" spans="1:13" ht="24.75" customHeight="1">
      <c r="A11" s="236" t="s">
        <v>256</v>
      </c>
      <c r="B11" s="18">
        <f>SUM(B4:B10)</f>
        <v>0</v>
      </c>
      <c r="C11" s="152"/>
      <c r="D11" s="18">
        <f aca="true" t="shared" si="3" ref="D11:M11">SUM(D4:D10)</f>
        <v>0</v>
      </c>
      <c r="E11" s="18">
        <f t="shared" si="3"/>
        <v>0</v>
      </c>
      <c r="F11" s="18">
        <f t="shared" si="3"/>
        <v>0</v>
      </c>
      <c r="G11" s="18">
        <f t="shared" si="3"/>
        <v>0</v>
      </c>
      <c r="H11" s="18">
        <f t="shared" si="3"/>
        <v>0</v>
      </c>
      <c r="I11" s="18">
        <f t="shared" si="3"/>
        <v>0</v>
      </c>
      <c r="J11" s="18">
        <f t="shared" si="3"/>
        <v>0</v>
      </c>
      <c r="K11" s="18">
        <f t="shared" si="3"/>
        <v>0</v>
      </c>
      <c r="L11" s="18">
        <f t="shared" si="3"/>
        <v>0</v>
      </c>
      <c r="M11" s="18">
        <f t="shared" si="3"/>
        <v>0</v>
      </c>
    </row>
    <row r="12" spans="1:3" s="185" customFormat="1" ht="15" customHeight="1">
      <c r="A12" s="184"/>
      <c r="B12" s="15"/>
      <c r="C12" s="114"/>
    </row>
    <row r="13" spans="1:13" ht="27.75" customHeight="1">
      <c r="A13" s="183" t="s">
        <v>241</v>
      </c>
      <c r="B13" s="111" t="s">
        <v>258</v>
      </c>
      <c r="C13" s="1" t="s">
        <v>239</v>
      </c>
      <c r="D13" s="181" t="s">
        <v>131</v>
      </c>
      <c r="E13" s="181" t="s">
        <v>132</v>
      </c>
      <c r="F13" s="181" t="s">
        <v>133</v>
      </c>
      <c r="G13" s="181" t="s">
        <v>134</v>
      </c>
      <c r="H13" s="181" t="s">
        <v>135</v>
      </c>
      <c r="I13" s="181" t="s">
        <v>136</v>
      </c>
      <c r="J13" s="181" t="s">
        <v>137</v>
      </c>
      <c r="K13" s="181" t="s">
        <v>138</v>
      </c>
      <c r="L13" s="181" t="s">
        <v>139</v>
      </c>
      <c r="M13" s="182" t="s">
        <v>140</v>
      </c>
    </row>
    <row r="14" spans="1:13" ht="16.5" customHeight="1">
      <c r="A14" s="6" t="s">
        <v>168</v>
      </c>
      <c r="B14" s="8"/>
      <c r="C14" s="113"/>
      <c r="D14" s="12"/>
      <c r="E14" s="12"/>
      <c r="F14" s="12"/>
      <c r="G14" s="12"/>
      <c r="H14" s="12"/>
      <c r="I14" s="12"/>
      <c r="J14" s="12"/>
      <c r="K14" s="12"/>
      <c r="L14" s="12"/>
      <c r="M14" s="12"/>
    </row>
    <row r="15" spans="1:13" ht="28.5" customHeight="1">
      <c r="A15" s="6" t="s">
        <v>169</v>
      </c>
      <c r="B15" s="8"/>
      <c r="C15" s="113"/>
      <c r="D15" s="12"/>
      <c r="E15" s="12"/>
      <c r="F15" s="12"/>
      <c r="G15" s="12"/>
      <c r="H15" s="12"/>
      <c r="I15" s="12"/>
      <c r="J15" s="12"/>
      <c r="K15" s="12"/>
      <c r="L15" s="12"/>
      <c r="M15" s="12"/>
    </row>
    <row r="16" spans="1:13" ht="16.5" customHeight="1">
      <c r="A16" s="6" t="s">
        <v>238</v>
      </c>
      <c r="B16" s="8"/>
      <c r="C16" s="113"/>
      <c r="D16" s="12"/>
      <c r="E16" s="12"/>
      <c r="F16" s="12"/>
      <c r="G16" s="12"/>
      <c r="H16" s="12"/>
      <c r="I16" s="12"/>
      <c r="J16" s="12"/>
      <c r="K16" s="12"/>
      <c r="L16" s="12"/>
      <c r="M16" s="12"/>
    </row>
    <row r="17" spans="1:13" ht="16.5" customHeight="1">
      <c r="A17" s="6" t="s">
        <v>238</v>
      </c>
      <c r="B17" s="8"/>
      <c r="C17" s="113"/>
      <c r="D17" s="12"/>
      <c r="E17" s="12"/>
      <c r="F17" s="12"/>
      <c r="G17" s="12"/>
      <c r="H17" s="12"/>
      <c r="I17" s="12"/>
      <c r="J17" s="12"/>
      <c r="K17" s="12"/>
      <c r="L17" s="12"/>
      <c r="M17" s="12"/>
    </row>
    <row r="18" spans="1:13" ht="16.5" customHeight="1">
      <c r="A18" s="6"/>
      <c r="B18" s="8"/>
      <c r="C18" s="113"/>
      <c r="D18" s="12"/>
      <c r="E18" s="12"/>
      <c r="F18" s="12"/>
      <c r="G18" s="12"/>
      <c r="H18" s="12"/>
      <c r="I18" s="12"/>
      <c r="J18" s="12"/>
      <c r="K18" s="12"/>
      <c r="L18" s="12"/>
      <c r="M18" s="12"/>
    </row>
    <row r="19" spans="1:13" ht="24.75" customHeight="1">
      <c r="A19" s="236" t="s">
        <v>240</v>
      </c>
      <c r="B19" s="8"/>
      <c r="C19" s="152"/>
      <c r="D19" s="18">
        <f>SUM(D14:D18)</f>
        <v>0</v>
      </c>
      <c r="E19" s="18">
        <f aca="true" t="shared" si="4" ref="E19:M19">SUM(E14:E18)</f>
        <v>0</v>
      </c>
      <c r="F19" s="18">
        <f t="shared" si="4"/>
        <v>0</v>
      </c>
      <c r="G19" s="18">
        <f t="shared" si="4"/>
        <v>0</v>
      </c>
      <c r="H19" s="18">
        <f t="shared" si="4"/>
        <v>0</v>
      </c>
      <c r="I19" s="18">
        <f>SUM(I14:I18)</f>
        <v>0</v>
      </c>
      <c r="J19" s="18">
        <f t="shared" si="4"/>
        <v>0</v>
      </c>
      <c r="K19" s="18">
        <f t="shared" si="4"/>
        <v>0</v>
      </c>
      <c r="L19" s="18">
        <f t="shared" si="4"/>
        <v>0</v>
      </c>
      <c r="M19" s="18">
        <f t="shared" si="4"/>
        <v>0</v>
      </c>
    </row>
    <row r="20" spans="1:3" s="185" customFormat="1" ht="9" customHeight="1">
      <c r="A20" s="186"/>
      <c r="B20" s="109"/>
      <c r="C20" s="115"/>
    </row>
    <row r="21" spans="1:13" ht="27.75" customHeight="1">
      <c r="A21" s="187" t="s">
        <v>257</v>
      </c>
      <c r="B21" s="152"/>
      <c r="C21" s="152"/>
      <c r="D21" s="18">
        <f>SUM(D19,D11)</f>
        <v>0</v>
      </c>
      <c r="E21" s="18">
        <f aca="true" t="shared" si="5" ref="E21:M21">SUM(E19,E11)</f>
        <v>0</v>
      </c>
      <c r="F21" s="18">
        <f t="shared" si="5"/>
        <v>0</v>
      </c>
      <c r="G21" s="18">
        <f t="shared" si="5"/>
        <v>0</v>
      </c>
      <c r="H21" s="18">
        <f t="shared" si="5"/>
        <v>0</v>
      </c>
      <c r="I21" s="18">
        <f t="shared" si="5"/>
        <v>0</v>
      </c>
      <c r="J21" s="18">
        <f t="shared" si="5"/>
        <v>0</v>
      </c>
      <c r="K21" s="18">
        <f t="shared" si="5"/>
        <v>0</v>
      </c>
      <c r="L21" s="18">
        <f t="shared" si="5"/>
        <v>0</v>
      </c>
      <c r="M21" s="18">
        <f t="shared" si="5"/>
        <v>0</v>
      </c>
    </row>
    <row r="22" ht="12.75">
      <c r="B22" s="17"/>
    </row>
    <row r="23" spans="1:3" ht="55.5" customHeight="1">
      <c r="A23" s="339" t="s">
        <v>391</v>
      </c>
      <c r="B23" s="339"/>
      <c r="C23" s="339"/>
    </row>
    <row r="24" ht="12.75">
      <c r="B24" s="17"/>
    </row>
    <row r="25" ht="12.75">
      <c r="B25" s="17"/>
    </row>
    <row r="26" ht="12.75">
      <c r="B26" s="17"/>
    </row>
    <row r="27" ht="12.75">
      <c r="B27" s="17"/>
    </row>
    <row r="28" ht="12.75">
      <c r="B28" s="17"/>
    </row>
    <row r="29" ht="12.75">
      <c r="B29" s="17"/>
    </row>
    <row r="30" ht="12.75">
      <c r="B30" s="17"/>
    </row>
    <row r="31" ht="12.75">
      <c r="B31" s="17"/>
    </row>
    <row r="32" ht="12.75">
      <c r="B32" s="17"/>
    </row>
    <row r="33" ht="12.75">
      <c r="B33" s="17"/>
    </row>
    <row r="34" ht="12.75">
      <c r="B34" s="17"/>
    </row>
    <row r="35" ht="12.75">
      <c r="B35" s="17"/>
    </row>
    <row r="36" ht="12.75">
      <c r="B36" s="17"/>
    </row>
    <row r="37" ht="12.75">
      <c r="B37" s="17"/>
    </row>
    <row r="38" ht="12.75">
      <c r="B38" s="17"/>
    </row>
    <row r="39" ht="12.75">
      <c r="B39" s="17"/>
    </row>
    <row r="40" ht="12.75">
      <c r="B40" s="17"/>
    </row>
    <row r="41" ht="12.75">
      <c r="B41" s="17"/>
    </row>
    <row r="42" ht="12.75">
      <c r="B42" s="17"/>
    </row>
    <row r="43" ht="12.75">
      <c r="B43" s="17"/>
    </row>
    <row r="44" ht="12.75">
      <c r="B44" s="17"/>
    </row>
    <row r="45" ht="12.75">
      <c r="B45" s="17"/>
    </row>
    <row r="46" ht="12.75">
      <c r="B46" s="17"/>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row r="243" ht="12.75">
      <c r="B243" s="17"/>
    </row>
    <row r="244" ht="12.75">
      <c r="B244" s="17"/>
    </row>
    <row r="245" ht="12.75">
      <c r="B245" s="17"/>
    </row>
    <row r="246" ht="12.75">
      <c r="B246" s="17"/>
    </row>
    <row r="247" ht="12.75">
      <c r="B247" s="17"/>
    </row>
    <row r="248" ht="12.75">
      <c r="B248" s="17"/>
    </row>
    <row r="249" ht="12.75">
      <c r="B249" s="17"/>
    </row>
    <row r="250" ht="12.75">
      <c r="B250" s="17"/>
    </row>
    <row r="251" ht="12.75">
      <c r="B251" s="17"/>
    </row>
    <row r="252" ht="12.75">
      <c r="B252" s="17"/>
    </row>
    <row r="253" ht="12.75">
      <c r="B253" s="17"/>
    </row>
    <row r="254" ht="12.75">
      <c r="B254" s="17"/>
    </row>
    <row r="255" ht="12.75">
      <c r="B255" s="17"/>
    </row>
    <row r="256" ht="12.75">
      <c r="B256" s="17"/>
    </row>
    <row r="257" ht="12.75">
      <c r="B257" s="17"/>
    </row>
    <row r="258" ht="12.75">
      <c r="B258" s="17"/>
    </row>
    <row r="259" ht="12.75">
      <c r="B259" s="17"/>
    </row>
    <row r="260" ht="12.75">
      <c r="B260" s="17"/>
    </row>
    <row r="261" ht="12.75">
      <c r="B261" s="17"/>
    </row>
    <row r="262" ht="12.75">
      <c r="B262" s="17"/>
    </row>
    <row r="263" ht="12.75">
      <c r="B263" s="17"/>
    </row>
    <row r="264" ht="12.75">
      <c r="B264" s="17"/>
    </row>
    <row r="265" ht="12.75">
      <c r="B265" s="17"/>
    </row>
    <row r="266" ht="12.75">
      <c r="B266" s="17"/>
    </row>
    <row r="267" ht="12.75">
      <c r="B267" s="17"/>
    </row>
    <row r="268" ht="12.75">
      <c r="B268" s="17"/>
    </row>
    <row r="269" ht="12.75">
      <c r="B269" s="17"/>
    </row>
    <row r="270" ht="12.75">
      <c r="B270" s="17"/>
    </row>
    <row r="271" ht="12.75">
      <c r="B271" s="17"/>
    </row>
    <row r="272" ht="12.75">
      <c r="B272" s="17"/>
    </row>
    <row r="273" ht="12.75">
      <c r="B273" s="17"/>
    </row>
    <row r="274" ht="12.75">
      <c r="B274" s="17"/>
    </row>
    <row r="275" ht="12.75">
      <c r="B275" s="17"/>
    </row>
    <row r="276" ht="12.75">
      <c r="B276" s="17"/>
    </row>
    <row r="277" ht="12.75">
      <c r="B277" s="17"/>
    </row>
    <row r="278" ht="12.75">
      <c r="B278" s="17"/>
    </row>
    <row r="279" ht="12.75">
      <c r="B279" s="17"/>
    </row>
    <row r="280" ht="12.75">
      <c r="B280" s="17"/>
    </row>
    <row r="281" ht="12.75">
      <c r="B281" s="17"/>
    </row>
    <row r="282" ht="12.75">
      <c r="B282" s="17"/>
    </row>
    <row r="283" ht="12.75">
      <c r="B283" s="17"/>
    </row>
    <row r="284" ht="12.75">
      <c r="B284" s="17"/>
    </row>
    <row r="285" ht="12.75">
      <c r="B285" s="17"/>
    </row>
    <row r="286" ht="12.75">
      <c r="B286" s="17"/>
    </row>
    <row r="287" ht="12.75">
      <c r="B287" s="17"/>
    </row>
    <row r="288" ht="12.75">
      <c r="B288" s="17"/>
    </row>
    <row r="289" ht="12.75">
      <c r="B289" s="17"/>
    </row>
    <row r="290" ht="12.75">
      <c r="B290" s="17"/>
    </row>
    <row r="291" ht="12.75">
      <c r="B291" s="17"/>
    </row>
    <row r="292" ht="12.75">
      <c r="B292" s="17"/>
    </row>
    <row r="293" ht="12.75">
      <c r="B293" s="17"/>
    </row>
    <row r="294" ht="12.75">
      <c r="B294" s="17"/>
    </row>
    <row r="295" ht="12.75">
      <c r="B295" s="17"/>
    </row>
    <row r="296" ht="12.75">
      <c r="B296" s="17"/>
    </row>
    <row r="297" ht="12.75">
      <c r="B297" s="17"/>
    </row>
    <row r="298" ht="12.75">
      <c r="B298" s="17"/>
    </row>
    <row r="299" ht="12.75">
      <c r="B299" s="17"/>
    </row>
    <row r="300" ht="12.75">
      <c r="B300" s="17"/>
    </row>
    <row r="301" ht="12.75">
      <c r="B301" s="17"/>
    </row>
    <row r="302" ht="12.75">
      <c r="B302" s="17"/>
    </row>
    <row r="303" ht="12.75">
      <c r="B303" s="17"/>
    </row>
    <row r="304" ht="12.75">
      <c r="B304" s="17"/>
    </row>
    <row r="305" ht="12.75">
      <c r="B305" s="17"/>
    </row>
    <row r="306" ht="12.75">
      <c r="B306" s="17"/>
    </row>
    <row r="307" ht="12.75">
      <c r="B307" s="17"/>
    </row>
    <row r="308" ht="12.75">
      <c r="B308" s="17"/>
    </row>
    <row r="309" ht="12.75">
      <c r="B309" s="17"/>
    </row>
    <row r="310" ht="12.75">
      <c r="B310" s="17"/>
    </row>
    <row r="311" ht="12.75">
      <c r="B311" s="17"/>
    </row>
    <row r="312" ht="12.75">
      <c r="B312" s="17"/>
    </row>
    <row r="313" ht="12.75">
      <c r="B313" s="17"/>
    </row>
    <row r="314" ht="12.75">
      <c r="B314" s="17"/>
    </row>
    <row r="315" ht="12.75">
      <c r="B315" s="17"/>
    </row>
    <row r="316" ht="12.75">
      <c r="B316" s="17"/>
    </row>
    <row r="317" ht="12.75">
      <c r="B317" s="17"/>
    </row>
    <row r="318" ht="12.75">
      <c r="B318" s="17"/>
    </row>
    <row r="319" ht="12.75">
      <c r="B319" s="17"/>
    </row>
    <row r="320" ht="12.75">
      <c r="B320" s="17"/>
    </row>
    <row r="321" ht="12.75">
      <c r="B321" s="17"/>
    </row>
    <row r="322" ht="12.75">
      <c r="B322" s="17"/>
    </row>
    <row r="323" ht="12.75">
      <c r="B323" s="17"/>
    </row>
    <row r="324" ht="12.75">
      <c r="B324" s="17"/>
    </row>
    <row r="325" ht="12.75">
      <c r="B325" s="17"/>
    </row>
    <row r="326" ht="12.75">
      <c r="B326" s="17"/>
    </row>
    <row r="327" ht="12.75">
      <c r="B327" s="17"/>
    </row>
    <row r="328" ht="12.75">
      <c r="B328" s="17"/>
    </row>
    <row r="329" ht="12.75">
      <c r="B329" s="17"/>
    </row>
    <row r="330" ht="12.75">
      <c r="B330" s="17"/>
    </row>
    <row r="331" ht="12.75">
      <c r="B331" s="17"/>
    </row>
    <row r="332" ht="12.75">
      <c r="B332" s="17"/>
    </row>
    <row r="333" ht="12.75">
      <c r="B333" s="17"/>
    </row>
    <row r="334" ht="12.75">
      <c r="B334" s="17"/>
    </row>
    <row r="335" ht="12.75">
      <c r="B335" s="17"/>
    </row>
    <row r="336" ht="12.75">
      <c r="B336" s="17"/>
    </row>
    <row r="337" ht="12.75">
      <c r="B337" s="17"/>
    </row>
    <row r="338" ht="12.75">
      <c r="B338" s="17"/>
    </row>
    <row r="339" ht="12.75">
      <c r="B339" s="17"/>
    </row>
    <row r="340" ht="12.75">
      <c r="B340" s="17"/>
    </row>
    <row r="341" ht="12.75">
      <c r="B341" s="17"/>
    </row>
    <row r="342" ht="12.75">
      <c r="B342" s="17"/>
    </row>
    <row r="343" ht="12.75">
      <c r="B343" s="17"/>
    </row>
    <row r="344" ht="12.75">
      <c r="B344" s="17"/>
    </row>
    <row r="345" ht="12.75">
      <c r="B345" s="17"/>
    </row>
    <row r="346" ht="12.75">
      <c r="B346" s="17"/>
    </row>
    <row r="347" ht="12.75">
      <c r="B347" s="17"/>
    </row>
    <row r="348" ht="12.75">
      <c r="B348" s="17"/>
    </row>
    <row r="349" ht="12.75">
      <c r="B349" s="17"/>
    </row>
    <row r="350" ht="12.75">
      <c r="B350" s="17"/>
    </row>
    <row r="351" ht="12.75">
      <c r="B351" s="17"/>
    </row>
    <row r="352" ht="12.75">
      <c r="B352" s="17"/>
    </row>
    <row r="353" ht="12.75">
      <c r="B353" s="17"/>
    </row>
    <row r="354" ht="12.75">
      <c r="B354" s="17"/>
    </row>
    <row r="355" ht="12.75">
      <c r="B355" s="17"/>
    </row>
    <row r="356" ht="12.75">
      <c r="B356" s="17"/>
    </row>
    <row r="357" ht="12.75">
      <c r="B357" s="17"/>
    </row>
    <row r="358" ht="12.75">
      <c r="B358" s="17"/>
    </row>
    <row r="359" ht="12.75">
      <c r="B359" s="17"/>
    </row>
    <row r="360" ht="12.75">
      <c r="B360" s="17"/>
    </row>
    <row r="361" ht="12.75">
      <c r="B361" s="17"/>
    </row>
    <row r="362" ht="12.75">
      <c r="B362" s="17"/>
    </row>
    <row r="363" ht="12.75">
      <c r="B363" s="17"/>
    </row>
    <row r="364" ht="12.75">
      <c r="B364" s="17"/>
    </row>
    <row r="365" ht="12.75">
      <c r="B365" s="17"/>
    </row>
    <row r="366" ht="12.75">
      <c r="B366" s="17"/>
    </row>
    <row r="367" ht="12.75">
      <c r="B367" s="17"/>
    </row>
    <row r="368" ht="12.75">
      <c r="B368" s="17"/>
    </row>
    <row r="369" ht="12.75">
      <c r="B369" s="17"/>
    </row>
    <row r="370" ht="12.75">
      <c r="B370" s="17"/>
    </row>
    <row r="371" ht="12.75">
      <c r="B371" s="17"/>
    </row>
    <row r="372" ht="12.75">
      <c r="B372" s="17"/>
    </row>
    <row r="373" ht="12.75">
      <c r="B373" s="17"/>
    </row>
    <row r="374" ht="12.75">
      <c r="B374" s="17"/>
    </row>
    <row r="375" ht="12.75">
      <c r="B375" s="17"/>
    </row>
    <row r="376" ht="12.75">
      <c r="B376" s="17"/>
    </row>
    <row r="377" ht="12.75">
      <c r="B377" s="17"/>
    </row>
    <row r="378" ht="12.75">
      <c r="B378" s="17"/>
    </row>
    <row r="379" ht="12.75">
      <c r="B379" s="17"/>
    </row>
    <row r="380" ht="12.75">
      <c r="B380" s="17"/>
    </row>
    <row r="381" ht="12.75">
      <c r="B381" s="17"/>
    </row>
    <row r="382" ht="12.75">
      <c r="B382" s="17"/>
    </row>
    <row r="383" ht="12.75">
      <c r="B383" s="17"/>
    </row>
    <row r="384" ht="12.75">
      <c r="B384" s="17"/>
    </row>
    <row r="385" ht="12.75">
      <c r="B385" s="17"/>
    </row>
    <row r="386" ht="12.75">
      <c r="B386" s="17"/>
    </row>
    <row r="387" ht="12.75">
      <c r="B387" s="17"/>
    </row>
    <row r="388" ht="12.75">
      <c r="B388" s="17"/>
    </row>
    <row r="389" ht="12.75">
      <c r="B389" s="17"/>
    </row>
    <row r="390" ht="12.75">
      <c r="B390" s="17"/>
    </row>
    <row r="391" ht="12.75">
      <c r="B391" s="17"/>
    </row>
    <row r="392" ht="12.75">
      <c r="B392" s="17"/>
    </row>
    <row r="393" ht="12.75">
      <c r="B393" s="17"/>
    </row>
    <row r="394" ht="12.75">
      <c r="B394" s="17"/>
    </row>
    <row r="395" ht="12.75">
      <c r="B395" s="17"/>
    </row>
    <row r="396" ht="12.75">
      <c r="B396" s="17"/>
    </row>
    <row r="397" ht="12.75">
      <c r="B397" s="17"/>
    </row>
    <row r="398" ht="12.75">
      <c r="B398" s="17"/>
    </row>
    <row r="399" ht="12.75">
      <c r="B399" s="17"/>
    </row>
    <row r="400" ht="12.75">
      <c r="B400" s="17"/>
    </row>
    <row r="401" ht="12.75">
      <c r="B401" s="17"/>
    </row>
    <row r="402" ht="12.75">
      <c r="B402" s="17"/>
    </row>
    <row r="403" ht="12.75">
      <c r="B403" s="17"/>
    </row>
    <row r="404" ht="12.75">
      <c r="B404" s="17"/>
    </row>
    <row r="405" ht="12.75">
      <c r="B405" s="17"/>
    </row>
    <row r="406" ht="12.75">
      <c r="B406" s="17"/>
    </row>
    <row r="407" ht="12.75">
      <c r="B407" s="17"/>
    </row>
    <row r="408" ht="12.75">
      <c r="B408" s="17"/>
    </row>
    <row r="409" ht="12.75">
      <c r="B409" s="17"/>
    </row>
    <row r="410" ht="12.75">
      <c r="B410" s="17"/>
    </row>
    <row r="411" ht="12.75">
      <c r="B411" s="17"/>
    </row>
    <row r="412" ht="12.75">
      <c r="B412" s="17"/>
    </row>
    <row r="413" ht="12.75">
      <c r="B413" s="17"/>
    </row>
    <row r="414" ht="12.75">
      <c r="B414" s="17"/>
    </row>
    <row r="415" ht="12.75">
      <c r="B415" s="17"/>
    </row>
    <row r="416" ht="12.75">
      <c r="B416" s="17"/>
    </row>
    <row r="417" ht="12.75">
      <c r="B417" s="17"/>
    </row>
    <row r="418" ht="12.75">
      <c r="B418" s="17"/>
    </row>
    <row r="419" ht="12.75">
      <c r="B419" s="17"/>
    </row>
    <row r="420" ht="12.75">
      <c r="B420" s="17"/>
    </row>
    <row r="421" ht="12.75">
      <c r="B421" s="17"/>
    </row>
    <row r="422" ht="12.75">
      <c r="B422" s="17"/>
    </row>
    <row r="423" ht="12.75">
      <c r="B423" s="17"/>
    </row>
    <row r="424" ht="12.75">
      <c r="B424" s="17"/>
    </row>
    <row r="425" ht="12.75">
      <c r="B425" s="17"/>
    </row>
    <row r="426" ht="12.75">
      <c r="B426" s="17"/>
    </row>
    <row r="427" ht="12.75">
      <c r="B427" s="17"/>
    </row>
    <row r="428" ht="12.75">
      <c r="B428" s="17"/>
    </row>
    <row r="429" ht="12.75">
      <c r="B429" s="17"/>
    </row>
    <row r="430" ht="12.75">
      <c r="B430" s="17"/>
    </row>
    <row r="431" ht="12.75">
      <c r="B431" s="17"/>
    </row>
    <row r="432" ht="12.75">
      <c r="B432" s="17"/>
    </row>
    <row r="433" ht="12.75">
      <c r="B433" s="17"/>
    </row>
    <row r="434" ht="12.75">
      <c r="B434" s="17"/>
    </row>
    <row r="435" ht="12.75">
      <c r="B435" s="17"/>
    </row>
    <row r="436" ht="12.75">
      <c r="B436" s="17"/>
    </row>
    <row r="437" ht="12.75">
      <c r="B437" s="17"/>
    </row>
    <row r="438" ht="12.75">
      <c r="B438" s="17"/>
    </row>
    <row r="439" ht="12.75">
      <c r="B439" s="17"/>
    </row>
    <row r="440" ht="12.75">
      <c r="B440" s="17"/>
    </row>
    <row r="441" ht="12.75">
      <c r="B441" s="17"/>
    </row>
    <row r="442" ht="12.75">
      <c r="B442" s="17"/>
    </row>
    <row r="443" ht="12.75">
      <c r="B443" s="17"/>
    </row>
    <row r="444" ht="12.75">
      <c r="B444" s="17"/>
    </row>
    <row r="445" ht="12.75">
      <c r="B445" s="17"/>
    </row>
    <row r="446" ht="12.75">
      <c r="B446" s="17"/>
    </row>
    <row r="447" ht="12.75">
      <c r="B447" s="17"/>
    </row>
    <row r="448" ht="12.75">
      <c r="B448" s="17"/>
    </row>
    <row r="449" ht="12.75">
      <c r="B449" s="17"/>
    </row>
    <row r="450" ht="12.75">
      <c r="B450" s="17"/>
    </row>
    <row r="451" ht="12.75">
      <c r="B451" s="17"/>
    </row>
    <row r="452" ht="12.75">
      <c r="B452" s="17"/>
    </row>
    <row r="453" ht="12.75">
      <c r="B453" s="17"/>
    </row>
    <row r="454" ht="12.75">
      <c r="B454" s="17"/>
    </row>
    <row r="455" ht="12.75">
      <c r="B455" s="17"/>
    </row>
    <row r="456" ht="12.75">
      <c r="B456" s="17"/>
    </row>
    <row r="457" ht="12.75">
      <c r="B457" s="17"/>
    </row>
    <row r="458" ht="12.75">
      <c r="B458" s="17"/>
    </row>
    <row r="459" ht="12.75">
      <c r="B459" s="17"/>
    </row>
    <row r="460" ht="12.75">
      <c r="B460" s="17"/>
    </row>
    <row r="461" ht="12.75">
      <c r="B461" s="17"/>
    </row>
    <row r="462" ht="12.75">
      <c r="B462" s="17"/>
    </row>
    <row r="463" ht="12.75">
      <c r="B463" s="17"/>
    </row>
    <row r="464" ht="12.75">
      <c r="B464" s="17"/>
    </row>
    <row r="465" ht="12.75">
      <c r="B465" s="17"/>
    </row>
    <row r="466" ht="12.75">
      <c r="B466" s="17"/>
    </row>
    <row r="467" ht="12.75">
      <c r="B467" s="17"/>
    </row>
    <row r="468" ht="12.75">
      <c r="B468" s="17"/>
    </row>
    <row r="469" ht="12.75">
      <c r="B469" s="17"/>
    </row>
    <row r="470" ht="12.75">
      <c r="B470" s="17"/>
    </row>
    <row r="471" ht="12.75">
      <c r="B471" s="17"/>
    </row>
    <row r="472" ht="12.75">
      <c r="B472" s="17"/>
    </row>
    <row r="473" ht="12.75">
      <c r="B473" s="17"/>
    </row>
    <row r="474" ht="12.75">
      <c r="B474" s="17"/>
    </row>
    <row r="475" ht="12.75">
      <c r="B475" s="17"/>
    </row>
    <row r="476" ht="12.75">
      <c r="B476" s="17"/>
    </row>
    <row r="477" ht="12.75">
      <c r="B477" s="17"/>
    </row>
    <row r="478" ht="12.75">
      <c r="B478" s="17"/>
    </row>
    <row r="479" ht="12.75">
      <c r="B479" s="17"/>
    </row>
    <row r="480" ht="12.75">
      <c r="B480" s="17"/>
    </row>
    <row r="481" ht="12.75">
      <c r="B481" s="17"/>
    </row>
    <row r="482" ht="12.75">
      <c r="B482" s="17"/>
    </row>
    <row r="483" ht="12.75">
      <c r="B483" s="17"/>
    </row>
    <row r="484" ht="12.75">
      <c r="B484" s="17"/>
    </row>
    <row r="485" ht="12.75">
      <c r="B485" s="17"/>
    </row>
    <row r="486" ht="12.75">
      <c r="B486" s="17"/>
    </row>
    <row r="487" ht="12.75">
      <c r="B487" s="17"/>
    </row>
    <row r="488" ht="12.75">
      <c r="B488" s="17"/>
    </row>
    <row r="489" ht="12.75">
      <c r="B489" s="17"/>
    </row>
    <row r="490" ht="12.75">
      <c r="B490" s="17"/>
    </row>
    <row r="491" ht="12.75">
      <c r="B491" s="17"/>
    </row>
    <row r="492" ht="12.75">
      <c r="B492" s="17"/>
    </row>
    <row r="493" ht="12.75">
      <c r="B493" s="17"/>
    </row>
    <row r="494" ht="12.75">
      <c r="B494" s="17"/>
    </row>
    <row r="495" ht="12.75">
      <c r="B495" s="17"/>
    </row>
    <row r="496" ht="12.75">
      <c r="B496" s="17"/>
    </row>
    <row r="497" ht="12.75">
      <c r="B497" s="17"/>
    </row>
    <row r="498" ht="12.75">
      <c r="B498" s="17"/>
    </row>
    <row r="499" ht="12.75">
      <c r="B499" s="17"/>
    </row>
    <row r="500" ht="12.75">
      <c r="B500" s="17"/>
    </row>
    <row r="501" ht="12.75">
      <c r="B501" s="17"/>
    </row>
    <row r="502" ht="12.75">
      <c r="B502" s="17"/>
    </row>
    <row r="503" ht="12.75">
      <c r="B503" s="17"/>
    </row>
    <row r="504" ht="12.75">
      <c r="B504" s="17"/>
    </row>
    <row r="505" ht="12.75">
      <c r="B505" s="17"/>
    </row>
    <row r="506" ht="12.75">
      <c r="B506" s="17"/>
    </row>
    <row r="507" ht="12.75">
      <c r="B507" s="17"/>
    </row>
    <row r="508" ht="12.75">
      <c r="B508" s="17"/>
    </row>
    <row r="509" ht="12.75">
      <c r="B509" s="17"/>
    </row>
    <row r="510" ht="12.75">
      <c r="B510" s="17"/>
    </row>
    <row r="511" ht="12.75">
      <c r="B511" s="17"/>
    </row>
    <row r="512" ht="12.75">
      <c r="B512" s="17"/>
    </row>
    <row r="513" ht="12.75">
      <c r="B513" s="17"/>
    </row>
    <row r="514" ht="12.75">
      <c r="B514" s="17"/>
    </row>
    <row r="515" ht="12.75">
      <c r="B515" s="17"/>
    </row>
  </sheetData>
  <sheetProtection/>
  <mergeCells count="1">
    <mergeCell ref="A23:C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K24"/>
  <sheetViews>
    <sheetView showGridLines="0" zoomScale="85" zoomScaleNormal="85" zoomScalePageLayoutView="0" workbookViewId="0" topLeftCell="A1">
      <selection activeCell="B21" sqref="B21"/>
    </sheetView>
  </sheetViews>
  <sheetFormatPr defaultColWidth="9.00390625" defaultRowHeight="12.75"/>
  <cols>
    <col min="1" max="1" width="49.25390625" style="90" customWidth="1"/>
    <col min="2" max="11" width="13.75390625" style="90" customWidth="1"/>
    <col min="12" max="16384" width="9.125" style="90" customWidth="1"/>
  </cols>
  <sheetData>
    <row r="1" spans="1:11" ht="24.75" customHeight="1">
      <c r="A1" s="181"/>
      <c r="B1" s="181" t="s">
        <v>55</v>
      </c>
      <c r="C1" s="181" t="s">
        <v>56</v>
      </c>
      <c r="D1" s="181" t="s">
        <v>62</v>
      </c>
      <c r="E1" s="181" t="s">
        <v>63</v>
      </c>
      <c r="F1" s="181" t="s">
        <v>64</v>
      </c>
      <c r="G1" s="181" t="s">
        <v>66</v>
      </c>
      <c r="H1" s="181" t="s">
        <v>67</v>
      </c>
      <c r="I1" s="181" t="s">
        <v>68</v>
      </c>
      <c r="J1" s="181" t="s">
        <v>69</v>
      </c>
      <c r="K1" s="182" t="s">
        <v>70</v>
      </c>
    </row>
    <row r="2" spans="1:11" ht="24.75" customHeight="1">
      <c r="A2" s="120" t="s">
        <v>170</v>
      </c>
      <c r="B2" s="108">
        <f>'ΚΥΚΛΟΣ ΕΡΓΑΣΙΩΝ'!C38</f>
        <v>0</v>
      </c>
      <c r="C2" s="108">
        <f>'ΚΥΚΛΟΣ ΕΡΓΑΣΙΩΝ'!D38</f>
        <v>0</v>
      </c>
      <c r="D2" s="108">
        <f>'ΚΥΚΛΟΣ ΕΡΓΑΣΙΩΝ'!E38</f>
        <v>0</v>
      </c>
      <c r="E2" s="108">
        <f>'ΚΥΚΛΟΣ ΕΡΓΑΣΙΩΝ'!F38</f>
        <v>0</v>
      </c>
      <c r="F2" s="108">
        <f>'ΚΥΚΛΟΣ ΕΡΓΑΣΙΩΝ'!G38</f>
        <v>0</v>
      </c>
      <c r="G2" s="108">
        <f>'ΚΥΚΛΟΣ ΕΡΓΑΣΙΩΝ'!H38</f>
        <v>0</v>
      </c>
      <c r="H2" s="108">
        <f>'ΚΥΚΛΟΣ ΕΡΓΑΣΙΩΝ'!I38</f>
        <v>0</v>
      </c>
      <c r="I2" s="108">
        <f>'ΚΥΚΛΟΣ ΕΡΓΑΣΙΩΝ'!J38</f>
        <v>0</v>
      </c>
      <c r="J2" s="108">
        <f>'ΚΥΚΛΟΣ ΕΡΓΑΣΙΩΝ'!K38</f>
        <v>0</v>
      </c>
      <c r="K2" s="108">
        <f>'ΚΥΚΛΟΣ ΕΡΓΑΣΙΩΝ'!L38</f>
        <v>0</v>
      </c>
    </row>
    <row r="3" spans="1:11" ht="24.75" customHeight="1">
      <c r="A3" s="97" t="s">
        <v>289</v>
      </c>
      <c r="B3" s="105">
        <f>'ΚΟΣΤΟΣ ΠΑΡΑΓΩΓΗΣ'!B10</f>
        <v>0</v>
      </c>
      <c r="C3" s="105">
        <f>'ΚΟΣΤΟΣ ΠΑΡΑΓΩΓΗΣ'!C10</f>
        <v>0</v>
      </c>
      <c r="D3" s="105">
        <f>'ΚΟΣΤΟΣ ΠΑΡΑΓΩΓΗΣ'!D10</f>
        <v>0</v>
      </c>
      <c r="E3" s="105">
        <f>'ΚΟΣΤΟΣ ΠΑΡΑΓΩΓΗΣ'!E10</f>
        <v>0</v>
      </c>
      <c r="F3" s="105">
        <f>'ΚΟΣΤΟΣ ΠΑΡΑΓΩΓΗΣ'!F10</f>
        <v>0</v>
      </c>
      <c r="G3" s="105">
        <f>'ΚΟΣΤΟΣ ΠΑΡΑΓΩΓΗΣ'!G10</f>
        <v>0</v>
      </c>
      <c r="H3" s="105">
        <f>'ΚΟΣΤΟΣ ΠΑΡΑΓΩΓΗΣ'!H10</f>
        <v>0</v>
      </c>
      <c r="I3" s="105">
        <f>'ΚΟΣΤΟΣ ΠΑΡΑΓΩΓΗΣ'!I10</f>
        <v>0</v>
      </c>
      <c r="J3" s="105">
        <f>'ΚΟΣΤΟΣ ΠΑΡΑΓΩΓΗΣ'!J10</f>
        <v>0</v>
      </c>
      <c r="K3" s="105">
        <f>'ΚΟΣΤΟΣ ΠΑΡΑΓΩΓΗΣ'!K10</f>
        <v>0</v>
      </c>
    </row>
    <row r="4" spans="1:11" ht="24.75" customHeight="1">
      <c r="A4" s="120" t="s">
        <v>171</v>
      </c>
      <c r="B4" s="108">
        <f>B2-B3</f>
        <v>0</v>
      </c>
      <c r="C4" s="108">
        <f aca="true" t="shared" si="0" ref="C4:K4">C2-C3</f>
        <v>0</v>
      </c>
      <c r="D4" s="108">
        <f t="shared" si="0"/>
        <v>0</v>
      </c>
      <c r="E4" s="108">
        <f t="shared" si="0"/>
        <v>0</v>
      </c>
      <c r="F4" s="108">
        <f t="shared" si="0"/>
        <v>0</v>
      </c>
      <c r="G4" s="108">
        <f t="shared" si="0"/>
        <v>0</v>
      </c>
      <c r="H4" s="108">
        <f t="shared" si="0"/>
        <v>0</v>
      </c>
      <c r="I4" s="108">
        <f t="shared" si="0"/>
        <v>0</v>
      </c>
      <c r="J4" s="108">
        <f t="shared" si="0"/>
        <v>0</v>
      </c>
      <c r="K4" s="108">
        <f t="shared" si="0"/>
        <v>0</v>
      </c>
    </row>
    <row r="5" spans="1:11" ht="24.75" customHeight="1">
      <c r="A5" s="97" t="s">
        <v>172</v>
      </c>
      <c r="B5" s="121"/>
      <c r="C5" s="121"/>
      <c r="D5" s="121"/>
      <c r="E5" s="121"/>
      <c r="F5" s="121"/>
      <c r="G5" s="121"/>
      <c r="H5" s="121"/>
      <c r="I5" s="121"/>
      <c r="J5" s="121"/>
      <c r="K5" s="121"/>
    </row>
    <row r="6" spans="1:11" ht="24.75" customHeight="1">
      <c r="A6" s="97" t="s">
        <v>272</v>
      </c>
      <c r="B6" s="121"/>
      <c r="C6" s="121"/>
      <c r="D6" s="121"/>
      <c r="E6" s="121"/>
      <c r="F6" s="121"/>
      <c r="G6" s="121"/>
      <c r="H6" s="121"/>
      <c r="I6" s="121"/>
      <c r="J6" s="121"/>
      <c r="K6" s="121"/>
    </row>
    <row r="7" spans="1:11" ht="24.75" customHeight="1">
      <c r="A7" s="97" t="s">
        <v>291</v>
      </c>
      <c r="B7" s="121"/>
      <c r="C7" s="121"/>
      <c r="D7" s="121"/>
      <c r="E7" s="121"/>
      <c r="F7" s="121"/>
      <c r="G7" s="121"/>
      <c r="H7" s="121"/>
      <c r="I7" s="121"/>
      <c r="J7" s="121"/>
      <c r="K7" s="121"/>
    </row>
    <row r="8" spans="1:11" ht="24.75" customHeight="1">
      <c r="A8" s="120" t="s">
        <v>173</v>
      </c>
      <c r="B8" s="108">
        <f>B4-SUM(B5:B7)</f>
        <v>0</v>
      </c>
      <c r="C8" s="108">
        <f aca="true" t="shared" si="1" ref="C8:K8">C4-SUM(C5:C7)</f>
        <v>0</v>
      </c>
      <c r="D8" s="108">
        <f t="shared" si="1"/>
        <v>0</v>
      </c>
      <c r="E8" s="108">
        <f t="shared" si="1"/>
        <v>0</v>
      </c>
      <c r="F8" s="108">
        <f t="shared" si="1"/>
        <v>0</v>
      </c>
      <c r="G8" s="108">
        <f t="shared" si="1"/>
        <v>0</v>
      </c>
      <c r="H8" s="108">
        <f t="shared" si="1"/>
        <v>0</v>
      </c>
      <c r="I8" s="108">
        <f t="shared" si="1"/>
        <v>0</v>
      </c>
      <c r="J8" s="108">
        <f t="shared" si="1"/>
        <v>0</v>
      </c>
      <c r="K8" s="108">
        <f t="shared" si="1"/>
        <v>0</v>
      </c>
    </row>
    <row r="9" spans="1:11" ht="24.75" customHeight="1">
      <c r="A9" s="97" t="s">
        <v>242</v>
      </c>
      <c r="B9" s="121"/>
      <c r="C9" s="121"/>
      <c r="D9" s="121"/>
      <c r="E9" s="121"/>
      <c r="F9" s="121"/>
      <c r="G9" s="121"/>
      <c r="H9" s="121"/>
      <c r="I9" s="121"/>
      <c r="J9" s="121"/>
      <c r="K9" s="121"/>
    </row>
    <row r="10" spans="1:11" ht="24.75" customHeight="1">
      <c r="A10" s="97" t="s">
        <v>174</v>
      </c>
      <c r="B10" s="121"/>
      <c r="C10" s="121"/>
      <c r="D10" s="121"/>
      <c r="E10" s="121"/>
      <c r="F10" s="121"/>
      <c r="G10" s="121"/>
      <c r="H10" s="121"/>
      <c r="I10" s="121"/>
      <c r="J10" s="121"/>
      <c r="K10" s="121"/>
    </row>
    <row r="11" spans="1:11" ht="27.75" customHeight="1">
      <c r="A11" s="197" t="s">
        <v>270</v>
      </c>
      <c r="B11" s="108">
        <f>B8+B9-B10</f>
        <v>0</v>
      </c>
      <c r="C11" s="108">
        <f aca="true" t="shared" si="2" ref="C11:K11">C8+C9-C10</f>
        <v>0</v>
      </c>
      <c r="D11" s="108">
        <f t="shared" si="2"/>
        <v>0</v>
      </c>
      <c r="E11" s="108">
        <f t="shared" si="2"/>
        <v>0</v>
      </c>
      <c r="F11" s="108">
        <f t="shared" si="2"/>
        <v>0</v>
      </c>
      <c r="G11" s="108">
        <f t="shared" si="2"/>
        <v>0</v>
      </c>
      <c r="H11" s="108">
        <f t="shared" si="2"/>
        <v>0</v>
      </c>
      <c r="I11" s="108">
        <f t="shared" si="2"/>
        <v>0</v>
      </c>
      <c r="J11" s="108">
        <f t="shared" si="2"/>
        <v>0</v>
      </c>
      <c r="K11" s="108">
        <f t="shared" si="2"/>
        <v>0</v>
      </c>
    </row>
    <row r="12" spans="1:11" ht="24.75" customHeight="1">
      <c r="A12" s="97" t="s">
        <v>205</v>
      </c>
      <c r="B12" s="105">
        <f>'ΥΦΙΣΤΑΜΕΝΕΣ ΔΑΝΕΙΑΚΕΣ ΥΠΟΧΡ'!I13</f>
        <v>0</v>
      </c>
      <c r="C12" s="105">
        <f>'ΥΦΙΣΤΑΜΕΝΕΣ ΔΑΝΕΙΑΚΕΣ ΥΠΟΧΡ'!J13</f>
        <v>0</v>
      </c>
      <c r="D12" s="105">
        <f>'ΥΦΙΣΤΑΜΕΝΕΣ ΔΑΝΕΙΑΚΕΣ ΥΠΟΧΡ'!K13</f>
        <v>0</v>
      </c>
      <c r="E12" s="105">
        <f>'ΥΦΙΣΤΑΜΕΝΕΣ ΔΑΝΕΙΑΚΕΣ ΥΠΟΧΡ'!L13</f>
        <v>0</v>
      </c>
      <c r="F12" s="105">
        <f>'ΥΦΙΣΤΑΜΕΝΕΣ ΔΑΝΕΙΑΚΕΣ ΥΠΟΧΡ'!M13</f>
        <v>0</v>
      </c>
      <c r="G12" s="105">
        <f>'ΥΦΙΣΤΑΜΕΝΕΣ ΔΑΝΕΙΑΚΕΣ ΥΠΟΧΡ'!N13</f>
        <v>0</v>
      </c>
      <c r="H12" s="105">
        <f>'ΥΦΙΣΤΑΜΕΝΕΣ ΔΑΝΕΙΑΚΕΣ ΥΠΟΧΡ'!O13</f>
        <v>0</v>
      </c>
      <c r="I12" s="105">
        <f>'ΥΦΙΣΤΑΜΕΝΕΣ ΔΑΝΕΙΑΚΕΣ ΥΠΟΧΡ'!P13</f>
        <v>0</v>
      </c>
      <c r="J12" s="105">
        <f>'ΥΦΙΣΤΑΜΕΝΕΣ ΔΑΝΕΙΑΚΕΣ ΥΠΟΧΡ'!Q13</f>
        <v>0</v>
      </c>
      <c r="K12" s="105">
        <f>'ΥΦΙΣΤΑΜΕΝΕΣ ΔΑΝΕΙΑΚΕΣ ΥΠΟΧΡ'!R13</f>
        <v>0</v>
      </c>
    </row>
    <row r="13" spans="1:11" ht="24.75" customHeight="1">
      <c r="A13" s="97" t="s">
        <v>175</v>
      </c>
      <c r="B13" s="105">
        <f>'ΜΑΚΡΟΠΡΟΘΕΣΜΟ ΔΑΝΕΙΟ '!B75</f>
        <v>0</v>
      </c>
      <c r="C13" s="105">
        <f>'ΜΑΚΡΟΠΡΟΘΕΣΜΟ ΔΑΝΕΙΟ '!C75</f>
        <v>0</v>
      </c>
      <c r="D13" s="105">
        <f>'ΜΑΚΡΟΠΡΟΘΕΣΜΟ ΔΑΝΕΙΟ '!D75</f>
        <v>0</v>
      </c>
      <c r="E13" s="105">
        <f>'ΜΑΚΡΟΠΡΟΘΕΣΜΟ ΔΑΝΕΙΟ '!E75</f>
        <v>0</v>
      </c>
      <c r="F13" s="105">
        <f>'ΜΑΚΡΟΠΡΟΘΕΣΜΟ ΔΑΝΕΙΟ '!F75</f>
        <v>0</v>
      </c>
      <c r="G13" s="105">
        <f>'ΜΑΚΡΟΠΡΟΘΕΣΜΟ ΔΑΝΕΙΟ '!G75</f>
        <v>0</v>
      </c>
      <c r="H13" s="105">
        <f>'ΜΑΚΡΟΠΡΟΘΕΣΜΟ ΔΑΝΕΙΟ '!H75</f>
        <v>0</v>
      </c>
      <c r="I13" s="105">
        <f>'ΜΑΚΡΟΠΡΟΘΕΣΜΟ ΔΑΝΕΙΟ '!I75</f>
        <v>0</v>
      </c>
      <c r="J13" s="105">
        <f>'ΜΑΚΡΟΠΡΟΘΕΣΜΟ ΔΑΝΕΙΟ '!J75</f>
        <v>0</v>
      </c>
      <c r="K13" s="105">
        <f>'ΜΑΚΡΟΠΡΟΘΕΣΜΟ ΔΑΝΕΙΟ '!K75</f>
        <v>0</v>
      </c>
    </row>
    <row r="14" spans="1:11" ht="24.75" customHeight="1">
      <c r="A14" s="145" t="s">
        <v>250</v>
      </c>
      <c r="B14" s="105">
        <f>'ΚΕΦΑΛΑΙΟ ΚΙΝΗΣΗΣ'!C29</f>
        <v>0</v>
      </c>
      <c r="C14" s="105">
        <f>'ΚΕΦΑΛΑΙΟ ΚΙΝΗΣΗΣ'!D29</f>
        <v>0</v>
      </c>
      <c r="D14" s="105">
        <f>'ΚΕΦΑΛΑΙΟ ΚΙΝΗΣΗΣ'!E29</f>
        <v>0</v>
      </c>
      <c r="E14" s="105">
        <f>'ΚΕΦΑΛΑΙΟ ΚΙΝΗΣΗΣ'!F29</f>
        <v>0</v>
      </c>
      <c r="F14" s="105">
        <f>'ΚΕΦΑΛΑΙΟ ΚΙΝΗΣΗΣ'!G29</f>
        <v>0</v>
      </c>
      <c r="G14" s="105">
        <f>'ΚΕΦΑΛΑΙΟ ΚΙΝΗΣΗΣ'!H29</f>
        <v>0</v>
      </c>
      <c r="H14" s="105">
        <f>'ΚΕΦΑΛΑΙΟ ΚΙΝΗΣΗΣ'!I29</f>
        <v>0</v>
      </c>
      <c r="I14" s="105">
        <f>'ΚΕΦΑΛΑΙΟ ΚΙΝΗΣΗΣ'!J29</f>
        <v>0</v>
      </c>
      <c r="J14" s="105">
        <f>'ΚΕΦΑΛΑΙΟ ΚΙΝΗΣΗΣ'!K29</f>
        <v>0</v>
      </c>
      <c r="K14" s="105">
        <f>'ΚΕΦΑΛΑΙΟ ΚΙΝΗΣΗΣ'!L29</f>
        <v>0</v>
      </c>
    </row>
    <row r="15" spans="1:11" ht="24.75" customHeight="1">
      <c r="A15" s="145" t="s">
        <v>234</v>
      </c>
      <c r="B15" s="105">
        <f>'LEASING ΕΠΕΝΔΥΤΙΚΟΥ ΣΧΕΔΙΟΥ'!D9</f>
        <v>0</v>
      </c>
      <c r="C15" s="105">
        <f>'LEASING ΕΠΕΝΔΥΤΙΚΟΥ ΣΧΕΔΙΟΥ'!E9</f>
        <v>0</v>
      </c>
      <c r="D15" s="105">
        <f>'LEASING ΕΠΕΝΔΥΤΙΚΟΥ ΣΧΕΔΙΟΥ'!F9</f>
        <v>0</v>
      </c>
      <c r="E15" s="105">
        <f>'LEASING ΕΠΕΝΔΥΤΙΚΟΥ ΣΧΕΔΙΟΥ'!G9</f>
        <v>0</v>
      </c>
      <c r="F15" s="105">
        <f>'LEASING ΕΠΕΝΔΥΤΙΚΟΥ ΣΧΕΔΙΟΥ'!H9</f>
        <v>0</v>
      </c>
      <c r="G15" s="105">
        <f>'LEASING ΕΠΕΝΔΥΤΙΚΟΥ ΣΧΕΔΙΟΥ'!I9</f>
        <v>0</v>
      </c>
      <c r="H15" s="105">
        <f>'LEASING ΕΠΕΝΔΥΤΙΚΟΥ ΣΧΕΔΙΟΥ'!J9</f>
        <v>0</v>
      </c>
      <c r="I15" s="105">
        <f>'LEASING ΕΠΕΝΔΥΤΙΚΟΥ ΣΧΕΔΙΟΥ'!K9</f>
        <v>0</v>
      </c>
      <c r="J15" s="105">
        <f>'LEASING ΕΠΕΝΔΥΤΙΚΟΥ ΣΧΕΔΙΟΥ'!L9</f>
        <v>0</v>
      </c>
      <c r="K15" s="105">
        <f>'LEASING ΕΠΕΝΔΥΤΙΚΟΥ ΣΧΕΔΙΟΥ'!M9</f>
        <v>0</v>
      </c>
    </row>
    <row r="16" spans="1:11" ht="24.75" customHeight="1">
      <c r="A16" s="145" t="s">
        <v>235</v>
      </c>
      <c r="B16" s="105">
        <f>SUM('ΥΦΙΣΤΑΜΕΝΕΣ ΔΑΝΕΙΑΚΕΣ ΥΠΟΧΡ'!I47:I49)</f>
        <v>0</v>
      </c>
      <c r="C16" s="105">
        <f>SUM('ΥΦΙΣΤΑΜΕΝΕΣ ΔΑΝΕΙΑΚΕΣ ΥΠΟΧΡ'!J47:J49)</f>
        <v>0</v>
      </c>
      <c r="D16" s="105">
        <f>SUM('ΥΦΙΣΤΑΜΕΝΕΣ ΔΑΝΕΙΑΚΕΣ ΥΠΟΧΡ'!K47:K49)</f>
        <v>0</v>
      </c>
      <c r="E16" s="105">
        <f>SUM('ΥΦΙΣΤΑΜΕΝΕΣ ΔΑΝΕΙΑΚΕΣ ΥΠΟΧΡ'!L47:L49)</f>
        <v>0</v>
      </c>
      <c r="F16" s="105">
        <f>SUM('ΥΦΙΣΤΑΜΕΝΕΣ ΔΑΝΕΙΑΚΕΣ ΥΠΟΧΡ'!M47:M49)</f>
        <v>0</v>
      </c>
      <c r="G16" s="105">
        <f>SUM('ΥΦΙΣΤΑΜΕΝΕΣ ΔΑΝΕΙΑΚΕΣ ΥΠΟΧΡ'!N47:N49)</f>
        <v>0</v>
      </c>
      <c r="H16" s="105">
        <f>SUM('ΥΦΙΣΤΑΜΕΝΕΣ ΔΑΝΕΙΑΚΕΣ ΥΠΟΧΡ'!O47:O49)</f>
        <v>0</v>
      </c>
      <c r="I16" s="105">
        <f>SUM('ΥΦΙΣΤΑΜΕΝΕΣ ΔΑΝΕΙΑΚΕΣ ΥΠΟΧΡ'!P47:P49)</f>
        <v>0</v>
      </c>
      <c r="J16" s="105">
        <f>SUM('ΥΦΙΣΤΑΜΕΝΕΣ ΔΑΝΕΙΑΚΕΣ ΥΠΟΧΡ'!Q47:Q49)</f>
        <v>0</v>
      </c>
      <c r="K16" s="105">
        <f>SUM('ΥΦΙΣΤΑΜΕΝΕΣ ΔΑΝΕΙΑΚΕΣ ΥΠΟΧΡ'!R47:R49)</f>
        <v>0</v>
      </c>
    </row>
    <row r="17" spans="1:11" ht="24.75" customHeight="1">
      <c r="A17" s="145" t="s">
        <v>201</v>
      </c>
      <c r="B17" s="105">
        <f>'LEASING ΕΠΕΝΔΥΤΙΚΟΥ ΣΧΕΔΙΟΥ'!D11</f>
        <v>0</v>
      </c>
      <c r="C17" s="105">
        <f>'LEASING ΕΠΕΝΔΥΤΙΚΟΥ ΣΧΕΔΙΟΥ'!E11</f>
        <v>0</v>
      </c>
      <c r="D17" s="105">
        <f>'LEASING ΕΠΕΝΔΥΤΙΚΟΥ ΣΧΕΔΙΟΥ'!F11</f>
        <v>0</v>
      </c>
      <c r="E17" s="105">
        <f>'LEASING ΕΠΕΝΔΥΤΙΚΟΥ ΣΧΕΔΙΟΥ'!G11</f>
        <v>0</v>
      </c>
      <c r="F17" s="105">
        <f>'LEASING ΕΠΕΝΔΥΤΙΚΟΥ ΣΧΕΔΙΟΥ'!H11</f>
        <v>0</v>
      </c>
      <c r="G17" s="105">
        <f>'LEASING ΕΠΕΝΔΥΤΙΚΟΥ ΣΧΕΔΙΟΥ'!I11</f>
        <v>0</v>
      </c>
      <c r="H17" s="105">
        <f>'LEASING ΕΠΕΝΔΥΤΙΚΟΥ ΣΧΕΔΙΟΥ'!J11</f>
        <v>0</v>
      </c>
      <c r="I17" s="151"/>
      <c r="J17" s="151"/>
      <c r="K17" s="151"/>
    </row>
    <row r="18" spans="1:11" ht="24.75" customHeight="1">
      <c r="A18" s="145" t="s">
        <v>236</v>
      </c>
      <c r="B18" s="105">
        <f>'ΥΦΙΣΤΑΜΕΝΕΣ ΔΑΝΕΙΑΚΕΣ ΥΠΟΧΡ'!I50</f>
        <v>0</v>
      </c>
      <c r="C18" s="105">
        <f>'ΥΦΙΣΤΑΜΕΝΕΣ ΔΑΝΕΙΑΚΕΣ ΥΠΟΧΡ'!J50</f>
        <v>0</v>
      </c>
      <c r="D18" s="105">
        <f>'ΥΦΙΣΤΑΜΕΝΕΣ ΔΑΝΕΙΑΚΕΣ ΥΠΟΧΡ'!K50</f>
        <v>0</v>
      </c>
      <c r="E18" s="105">
        <f>'ΥΦΙΣΤΑΜΕΝΕΣ ΔΑΝΕΙΑΚΕΣ ΥΠΟΧΡ'!L50</f>
        <v>0</v>
      </c>
      <c r="F18" s="105">
        <f>'ΥΦΙΣΤΑΜΕΝΕΣ ΔΑΝΕΙΑΚΕΣ ΥΠΟΧΡ'!M50</f>
        <v>0</v>
      </c>
      <c r="G18" s="105">
        <f>'ΥΦΙΣΤΑΜΕΝΕΣ ΔΑΝΕΙΑΚΕΣ ΥΠΟΧΡ'!N50</f>
        <v>0</v>
      </c>
      <c r="H18" s="105">
        <f>'ΥΦΙΣΤΑΜΕΝΕΣ ΔΑΝΕΙΑΚΕΣ ΥΠΟΧΡ'!O50</f>
        <v>0</v>
      </c>
      <c r="I18" s="105">
        <f>'ΥΦΙΣΤΑΜΕΝΕΣ ΔΑΝΕΙΑΚΕΣ ΥΠΟΧΡ'!P50</f>
        <v>0</v>
      </c>
      <c r="J18" s="105">
        <f>'ΥΦΙΣΤΑΜΕΝΕΣ ΔΑΝΕΙΑΚΕΣ ΥΠΟΧΡ'!Q50</f>
        <v>0</v>
      </c>
      <c r="K18" s="105">
        <f>'ΥΦΙΣΤΑΜΕΝΕΣ ΔΑΝΕΙΑΚΕΣ ΥΠΟΧΡ'!R50</f>
        <v>0</v>
      </c>
    </row>
    <row r="19" spans="1:11" ht="24.75" customHeight="1">
      <c r="A19" s="120" t="s">
        <v>176</v>
      </c>
      <c r="B19" s="108">
        <f>B11-SUM(B12:B16)+SUM(B17:B18)</f>
        <v>0</v>
      </c>
      <c r="C19" s="108">
        <f>C11-SUM(C12:C16)+SUM(C17:C18)</f>
        <v>0</v>
      </c>
      <c r="D19" s="108">
        <f aca="true" t="shared" si="3" ref="D19:K19">D11-SUM(D12:D16)+SUM(D17:D18)</f>
        <v>0</v>
      </c>
      <c r="E19" s="108">
        <f t="shared" si="3"/>
        <v>0</v>
      </c>
      <c r="F19" s="108">
        <f t="shared" si="3"/>
        <v>0</v>
      </c>
      <c r="G19" s="108">
        <f t="shared" si="3"/>
        <v>0</v>
      </c>
      <c r="H19" s="108">
        <f t="shared" si="3"/>
        <v>0</v>
      </c>
      <c r="I19" s="108">
        <f t="shared" si="3"/>
        <v>0</v>
      </c>
      <c r="J19" s="108">
        <f t="shared" si="3"/>
        <v>0</v>
      </c>
      <c r="K19" s="108">
        <f t="shared" si="3"/>
        <v>0</v>
      </c>
    </row>
    <row r="20" spans="1:11" ht="21.75" customHeight="1">
      <c r="A20" s="97" t="s">
        <v>177</v>
      </c>
      <c r="B20" s="105">
        <f>ΑΠΟΣΒΕΣΕΙΣ!D21</f>
        <v>0</v>
      </c>
      <c r="C20" s="105">
        <f>ΑΠΟΣΒΕΣΕΙΣ!E21</f>
        <v>0</v>
      </c>
      <c r="D20" s="105">
        <f>ΑΠΟΣΒΕΣΕΙΣ!F21</f>
        <v>0</v>
      </c>
      <c r="E20" s="105">
        <f>ΑΠΟΣΒΕΣΕΙΣ!G21</f>
        <v>0</v>
      </c>
      <c r="F20" s="105">
        <f>ΑΠΟΣΒΕΣΕΙΣ!H21</f>
        <v>0</v>
      </c>
      <c r="G20" s="105">
        <f>ΑΠΟΣΒΕΣΕΙΣ!I21</f>
        <v>0</v>
      </c>
      <c r="H20" s="105">
        <f>ΑΠΟΣΒΕΣΕΙΣ!J21</f>
        <v>0</v>
      </c>
      <c r="I20" s="105">
        <f>ΑΠΟΣΒΕΣΕΙΣ!K21</f>
        <v>0</v>
      </c>
      <c r="J20" s="105">
        <f>ΑΠΟΣΒΕΣΕΙΣ!L21</f>
        <v>0</v>
      </c>
      <c r="K20" s="105">
        <f>ΑΠΟΣΒΕΣΕΙΣ!M21</f>
        <v>0</v>
      </c>
    </row>
    <row r="21" spans="1:11" ht="24.75" customHeight="1">
      <c r="A21" s="120" t="s">
        <v>178</v>
      </c>
      <c r="B21" s="108">
        <f>B19-B20</f>
        <v>0</v>
      </c>
      <c r="C21" s="108">
        <f aca="true" t="shared" si="4" ref="C21:K21">C19-C20</f>
        <v>0</v>
      </c>
      <c r="D21" s="108">
        <f t="shared" si="4"/>
        <v>0</v>
      </c>
      <c r="E21" s="108">
        <f t="shared" si="4"/>
        <v>0</v>
      </c>
      <c r="F21" s="108">
        <f t="shared" si="4"/>
        <v>0</v>
      </c>
      <c r="G21" s="108">
        <f t="shared" si="4"/>
        <v>0</v>
      </c>
      <c r="H21" s="108">
        <f t="shared" si="4"/>
        <v>0</v>
      </c>
      <c r="I21" s="108">
        <f t="shared" si="4"/>
        <v>0</v>
      </c>
      <c r="J21" s="108">
        <f t="shared" si="4"/>
        <v>0</v>
      </c>
      <c r="K21" s="108">
        <f t="shared" si="4"/>
        <v>0</v>
      </c>
    </row>
    <row r="22" spans="1:11" ht="24.75" customHeight="1">
      <c r="A22" s="97" t="s">
        <v>179</v>
      </c>
      <c r="B22" s="105">
        <f>'ΔΙΑΝΟΜΗ ΚΕΡΔΩΝ'!B6</f>
        <v>0</v>
      </c>
      <c r="C22" s="105">
        <f>'ΔΙΑΝΟΜΗ ΚΕΡΔΩΝ'!C6</f>
        <v>0</v>
      </c>
      <c r="D22" s="105">
        <f>'ΔΙΑΝΟΜΗ ΚΕΡΔΩΝ'!D6</f>
        <v>0</v>
      </c>
      <c r="E22" s="105">
        <f>'ΔΙΑΝΟΜΗ ΚΕΡΔΩΝ'!E6</f>
        <v>0</v>
      </c>
      <c r="F22" s="105">
        <f>'ΔΙΑΝΟΜΗ ΚΕΡΔΩΝ'!F6</f>
        <v>0</v>
      </c>
      <c r="G22" s="105">
        <f>'ΔΙΑΝΟΜΗ ΚΕΡΔΩΝ'!G6</f>
        <v>0</v>
      </c>
      <c r="H22" s="105">
        <f>'ΔΙΑΝΟΜΗ ΚΕΡΔΩΝ'!H6</f>
        <v>0</v>
      </c>
      <c r="I22" s="105">
        <f>'ΔΙΑΝΟΜΗ ΚΕΡΔΩΝ'!I6</f>
        <v>0</v>
      </c>
      <c r="J22" s="105">
        <f>'ΔΙΑΝΟΜΗ ΚΕΡΔΩΝ'!J6</f>
        <v>0</v>
      </c>
      <c r="K22" s="105">
        <f>'ΔΙΑΝΟΜΗ ΚΕΡΔΩΝ'!K6</f>
        <v>0</v>
      </c>
    </row>
    <row r="23" spans="1:11" ht="24.75" customHeight="1">
      <c r="A23" s="120" t="s">
        <v>180</v>
      </c>
      <c r="B23" s="108">
        <f>B21-B22</f>
        <v>0</v>
      </c>
      <c r="C23" s="108">
        <f aca="true" t="shared" si="5" ref="C23:K23">C21-C22</f>
        <v>0</v>
      </c>
      <c r="D23" s="108">
        <f t="shared" si="5"/>
        <v>0</v>
      </c>
      <c r="E23" s="108">
        <f t="shared" si="5"/>
        <v>0</v>
      </c>
      <c r="F23" s="108">
        <f t="shared" si="5"/>
        <v>0</v>
      </c>
      <c r="G23" s="108">
        <f t="shared" si="5"/>
        <v>0</v>
      </c>
      <c r="H23" s="108">
        <f t="shared" si="5"/>
        <v>0</v>
      </c>
      <c r="I23" s="108">
        <f t="shared" si="5"/>
        <v>0</v>
      </c>
      <c r="J23" s="108">
        <f t="shared" si="5"/>
        <v>0</v>
      </c>
      <c r="K23" s="108">
        <f t="shared" si="5"/>
        <v>0</v>
      </c>
    </row>
    <row r="24" spans="2:6" ht="5.25" customHeight="1">
      <c r="B24" s="119"/>
      <c r="C24" s="119"/>
      <c r="D24" s="119"/>
      <c r="E24" s="119"/>
      <c r="F24" s="119"/>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9.xml><?xml version="1.0" encoding="utf-8"?>
<worksheet xmlns="http://schemas.openxmlformats.org/spreadsheetml/2006/main" xmlns:r="http://schemas.openxmlformats.org/officeDocument/2006/relationships">
  <dimension ref="A1:K21"/>
  <sheetViews>
    <sheetView showGridLines="0" zoomScalePageLayoutView="0" workbookViewId="0" topLeftCell="B1">
      <selection activeCell="G7" sqref="G7:K7"/>
    </sheetView>
  </sheetViews>
  <sheetFormatPr defaultColWidth="32.125" defaultRowHeight="14.25" customHeight="1"/>
  <cols>
    <col min="1" max="1" width="31.25390625" style="209" customWidth="1"/>
    <col min="2" max="11" width="14.125" style="206" customWidth="1"/>
    <col min="12" max="16384" width="32.125" style="206" customWidth="1"/>
  </cols>
  <sheetData>
    <row r="1" spans="1:11" ht="20.25" customHeight="1">
      <c r="A1" s="4"/>
      <c r="B1" s="181" t="s">
        <v>55</v>
      </c>
      <c r="C1" s="181" t="s">
        <v>56</v>
      </c>
      <c r="D1" s="181" t="s">
        <v>62</v>
      </c>
      <c r="E1" s="181" t="s">
        <v>63</v>
      </c>
      <c r="F1" s="181" t="s">
        <v>64</v>
      </c>
      <c r="G1" s="181" t="s">
        <v>66</v>
      </c>
      <c r="H1" s="181" t="s">
        <v>67</v>
      </c>
      <c r="I1" s="181" t="s">
        <v>68</v>
      </c>
      <c r="J1" s="181" t="s">
        <v>69</v>
      </c>
      <c r="K1" s="182" t="s">
        <v>70</v>
      </c>
    </row>
    <row r="2" spans="1:11" s="207" customFormat="1" ht="20.25" customHeight="1">
      <c r="A2" s="217" t="s">
        <v>276</v>
      </c>
      <c r="B2" s="105">
        <f>'ΛΜΟΣ ΕΚΜΕΤ '!B21</f>
        <v>0</v>
      </c>
      <c r="C2" s="105">
        <f>'ΛΜΟΣ ΕΚΜΕΤ '!C21</f>
        <v>0</v>
      </c>
      <c r="D2" s="105">
        <f>'ΛΜΟΣ ΕΚΜΕΤ '!D21</f>
        <v>0</v>
      </c>
      <c r="E2" s="105">
        <f>'ΛΜΟΣ ΕΚΜΕΤ '!E21</f>
        <v>0</v>
      </c>
      <c r="F2" s="105">
        <f>'ΛΜΟΣ ΕΚΜΕΤ '!F21</f>
        <v>0</v>
      </c>
      <c r="G2" s="105">
        <f>'ΛΜΟΣ ΕΚΜΕΤ '!G21</f>
        <v>0</v>
      </c>
      <c r="H2" s="105">
        <f>'ΛΜΟΣ ΕΚΜΕΤ '!H21</f>
        <v>0</v>
      </c>
      <c r="I2" s="105">
        <f>'ΛΜΟΣ ΕΚΜΕΤ '!I21</f>
        <v>0</v>
      </c>
      <c r="J2" s="105">
        <f>'ΛΜΟΣ ΕΚΜΕΤ '!J21</f>
        <v>0</v>
      </c>
      <c r="K2" s="105">
        <f>'ΛΜΟΣ ΕΚΜΕΤ '!K21</f>
        <v>0</v>
      </c>
    </row>
    <row r="3" spans="1:11" ht="24" customHeight="1">
      <c r="A3" s="217" t="s">
        <v>277</v>
      </c>
      <c r="B3" s="121"/>
      <c r="C3" s="105">
        <f>B14</f>
        <v>0</v>
      </c>
      <c r="D3" s="105">
        <f aca="true" t="shared" si="0" ref="D3:K3">C14</f>
        <v>0</v>
      </c>
      <c r="E3" s="105">
        <f t="shared" si="0"/>
        <v>0</v>
      </c>
      <c r="F3" s="105">
        <f t="shared" si="0"/>
        <v>0</v>
      </c>
      <c r="G3" s="105">
        <f t="shared" si="0"/>
        <v>0</v>
      </c>
      <c r="H3" s="105">
        <f t="shared" si="0"/>
        <v>0</v>
      </c>
      <c r="I3" s="105">
        <f t="shared" si="0"/>
        <v>0</v>
      </c>
      <c r="J3" s="105">
        <f t="shared" si="0"/>
        <v>0</v>
      </c>
      <c r="K3" s="105">
        <f t="shared" si="0"/>
        <v>0</v>
      </c>
    </row>
    <row r="4" spans="1:11" ht="20.25" customHeight="1">
      <c r="A4" s="4" t="s">
        <v>278</v>
      </c>
      <c r="B4" s="108">
        <f>SUM(B2:B3)</f>
        <v>0</v>
      </c>
      <c r="C4" s="108">
        <f aca="true" t="shared" si="1" ref="C4:K4">SUM(C2:C3)</f>
        <v>0</v>
      </c>
      <c r="D4" s="108">
        <f t="shared" si="1"/>
        <v>0</v>
      </c>
      <c r="E4" s="108">
        <f t="shared" si="1"/>
        <v>0</v>
      </c>
      <c r="F4" s="108">
        <f t="shared" si="1"/>
        <v>0</v>
      </c>
      <c r="G4" s="108">
        <f t="shared" si="1"/>
        <v>0</v>
      </c>
      <c r="H4" s="108">
        <f t="shared" si="1"/>
        <v>0</v>
      </c>
      <c r="I4" s="108">
        <f t="shared" si="1"/>
        <v>0</v>
      </c>
      <c r="J4" s="108">
        <f t="shared" si="1"/>
        <v>0</v>
      </c>
      <c r="K4" s="108">
        <f t="shared" si="1"/>
        <v>0</v>
      </c>
    </row>
    <row r="5" spans="1:11" ht="20.25" customHeight="1">
      <c r="A5" s="415" t="s">
        <v>380</v>
      </c>
      <c r="B5" s="208"/>
      <c r="C5" s="208"/>
      <c r="D5" s="208"/>
      <c r="E5" s="208"/>
      <c r="F5" s="208"/>
      <c r="G5" s="208"/>
      <c r="H5" s="208"/>
      <c r="I5" s="208"/>
      <c r="J5" s="208"/>
      <c r="K5" s="208"/>
    </row>
    <row r="6" spans="1:11" ht="20.25" customHeight="1">
      <c r="A6" s="416"/>
      <c r="B6" s="105">
        <f>B5*B2</f>
        <v>0</v>
      </c>
      <c r="C6" s="105">
        <f aca="true" t="shared" si="2" ref="C6:K6">C5*C2</f>
        <v>0</v>
      </c>
      <c r="D6" s="105">
        <f t="shared" si="2"/>
        <v>0</v>
      </c>
      <c r="E6" s="105">
        <f t="shared" si="2"/>
        <v>0</v>
      </c>
      <c r="F6" s="105">
        <f t="shared" si="2"/>
        <v>0</v>
      </c>
      <c r="G6" s="105">
        <f t="shared" si="2"/>
        <v>0</v>
      </c>
      <c r="H6" s="105">
        <f t="shared" si="2"/>
        <v>0</v>
      </c>
      <c r="I6" s="105">
        <f t="shared" si="2"/>
        <v>0</v>
      </c>
      <c r="J6" s="105">
        <f t="shared" si="2"/>
        <v>0</v>
      </c>
      <c r="K6" s="105">
        <f t="shared" si="2"/>
        <v>0</v>
      </c>
    </row>
    <row r="7" spans="1:11" ht="20.25" customHeight="1">
      <c r="A7" s="4" t="s">
        <v>279</v>
      </c>
      <c r="B7" s="108">
        <f aca="true" t="shared" si="3" ref="B7:K7">B4-B6</f>
        <v>0</v>
      </c>
      <c r="C7" s="108">
        <f t="shared" si="3"/>
        <v>0</v>
      </c>
      <c r="D7" s="108">
        <f t="shared" si="3"/>
        <v>0</v>
      </c>
      <c r="E7" s="108">
        <f t="shared" si="3"/>
        <v>0</v>
      </c>
      <c r="F7" s="108">
        <f t="shared" si="3"/>
        <v>0</v>
      </c>
      <c r="G7" s="108">
        <f t="shared" si="3"/>
        <v>0</v>
      </c>
      <c r="H7" s="108">
        <f t="shared" si="3"/>
        <v>0</v>
      </c>
      <c r="I7" s="108">
        <f t="shared" si="3"/>
        <v>0</v>
      </c>
      <c r="J7" s="108">
        <f t="shared" si="3"/>
        <v>0</v>
      </c>
      <c r="K7" s="108">
        <f t="shared" si="3"/>
        <v>0</v>
      </c>
    </row>
    <row r="8" spans="1:11" ht="20.25" customHeight="1">
      <c r="A8" s="415" t="s">
        <v>379</v>
      </c>
      <c r="B8" s="208">
        <v>0.05</v>
      </c>
      <c r="C8" s="208">
        <v>0.05</v>
      </c>
      <c r="D8" s="208">
        <v>0.05</v>
      </c>
      <c r="E8" s="208">
        <v>0.05</v>
      </c>
      <c r="F8" s="208">
        <v>0.05</v>
      </c>
      <c r="G8" s="208">
        <v>0.05</v>
      </c>
      <c r="H8" s="208">
        <v>0.05</v>
      </c>
      <c r="I8" s="208">
        <v>0.05</v>
      </c>
      <c r="J8" s="208">
        <v>0.05</v>
      </c>
      <c r="K8" s="208">
        <v>0.05</v>
      </c>
    </row>
    <row r="9" spans="1:11" ht="20.25" customHeight="1">
      <c r="A9" s="416"/>
      <c r="B9" s="105">
        <f>B2*B8</f>
        <v>0</v>
      </c>
      <c r="C9" s="105">
        <f aca="true" t="shared" si="4" ref="C9:K9">C2*C8</f>
        <v>0</v>
      </c>
      <c r="D9" s="105">
        <f t="shared" si="4"/>
        <v>0</v>
      </c>
      <c r="E9" s="105">
        <f t="shared" si="4"/>
        <v>0</v>
      </c>
      <c r="F9" s="105">
        <f t="shared" si="4"/>
        <v>0</v>
      </c>
      <c r="G9" s="105">
        <f t="shared" si="4"/>
        <v>0</v>
      </c>
      <c r="H9" s="105">
        <f t="shared" si="4"/>
        <v>0</v>
      </c>
      <c r="I9" s="105">
        <f t="shared" si="4"/>
        <v>0</v>
      </c>
      <c r="J9" s="105">
        <f t="shared" si="4"/>
        <v>0</v>
      </c>
      <c r="K9" s="105">
        <f t="shared" si="4"/>
        <v>0</v>
      </c>
    </row>
    <row r="10" spans="1:11" ht="20.25" customHeight="1">
      <c r="A10" s="217" t="s">
        <v>280</v>
      </c>
      <c r="B10" s="216"/>
      <c r="C10" s="216"/>
      <c r="D10" s="216"/>
      <c r="E10" s="216"/>
      <c r="F10" s="216"/>
      <c r="G10" s="216"/>
      <c r="H10" s="216"/>
      <c r="I10" s="216"/>
      <c r="J10" s="216"/>
      <c r="K10" s="216"/>
    </row>
    <row r="11" spans="1:11" ht="20.25" customHeight="1">
      <c r="A11" s="415" t="s">
        <v>378</v>
      </c>
      <c r="B11" s="208">
        <v>0.6</v>
      </c>
      <c r="C11" s="208">
        <v>0.6</v>
      </c>
      <c r="D11" s="208">
        <v>0.6</v>
      </c>
      <c r="E11" s="208">
        <v>0.6</v>
      </c>
      <c r="F11" s="208">
        <v>0.6</v>
      </c>
      <c r="G11" s="208">
        <v>0.6</v>
      </c>
      <c r="H11" s="208">
        <v>0.6</v>
      </c>
      <c r="I11" s="208">
        <v>0.6</v>
      </c>
      <c r="J11" s="208">
        <v>0.6</v>
      </c>
      <c r="K11" s="208">
        <v>0.6</v>
      </c>
    </row>
    <row r="12" spans="1:11" ht="20.25" customHeight="1">
      <c r="A12" s="416"/>
      <c r="B12" s="105">
        <f>B2*B11</f>
        <v>0</v>
      </c>
      <c r="C12" s="105">
        <f aca="true" t="shared" si="5" ref="C12:K12">C2*C11</f>
        <v>0</v>
      </c>
      <c r="D12" s="105">
        <f t="shared" si="5"/>
        <v>0</v>
      </c>
      <c r="E12" s="105">
        <f t="shared" si="5"/>
        <v>0</v>
      </c>
      <c r="F12" s="105">
        <f t="shared" si="5"/>
        <v>0</v>
      </c>
      <c r="G12" s="105">
        <f t="shared" si="5"/>
        <v>0</v>
      </c>
      <c r="H12" s="105">
        <f t="shared" si="5"/>
        <v>0</v>
      </c>
      <c r="I12" s="105">
        <f t="shared" si="5"/>
        <v>0</v>
      </c>
      <c r="J12" s="105">
        <f t="shared" si="5"/>
        <v>0</v>
      </c>
      <c r="K12" s="105">
        <f t="shared" si="5"/>
        <v>0</v>
      </c>
    </row>
    <row r="13" spans="1:11" ht="20.25" customHeight="1">
      <c r="A13" s="217" t="s">
        <v>281</v>
      </c>
      <c r="B13" s="216"/>
      <c r="C13" s="216"/>
      <c r="D13" s="216"/>
      <c r="E13" s="216"/>
      <c r="F13" s="216"/>
      <c r="G13" s="216"/>
      <c r="H13" s="216"/>
      <c r="I13" s="216"/>
      <c r="J13" s="216"/>
      <c r="K13" s="216"/>
    </row>
    <row r="14" spans="1:11" ht="20.25" customHeight="1">
      <c r="A14" s="4" t="s">
        <v>282</v>
      </c>
      <c r="B14" s="108">
        <f>B7-SUM(B9,B10,B12,B13)</f>
        <v>0</v>
      </c>
      <c r="C14" s="108">
        <f aca="true" t="shared" si="6" ref="C14:K14">C7-SUM(C9,C10,C12,C13)</f>
        <v>0</v>
      </c>
      <c r="D14" s="108">
        <f t="shared" si="6"/>
        <v>0</v>
      </c>
      <c r="E14" s="108">
        <f t="shared" si="6"/>
        <v>0</v>
      </c>
      <c r="F14" s="108">
        <f t="shared" si="6"/>
        <v>0</v>
      </c>
      <c r="G14" s="108">
        <f t="shared" si="6"/>
        <v>0</v>
      </c>
      <c r="H14" s="108">
        <f t="shared" si="6"/>
        <v>0</v>
      </c>
      <c r="I14" s="108">
        <f t="shared" si="6"/>
        <v>0</v>
      </c>
      <c r="J14" s="108">
        <f t="shared" si="6"/>
        <v>0</v>
      </c>
      <c r="K14" s="108">
        <f t="shared" si="6"/>
        <v>0</v>
      </c>
    </row>
    <row r="15" ht="20.25" customHeight="1"/>
    <row r="16" spans="1:11" s="211" customFormat="1" ht="20.25" customHeight="1">
      <c r="A16" s="210"/>
      <c r="B16" s="182" t="s">
        <v>381</v>
      </c>
      <c r="C16" s="182" t="s">
        <v>56</v>
      </c>
      <c r="D16" s="182" t="s">
        <v>62</v>
      </c>
      <c r="E16" s="182" t="s">
        <v>63</v>
      </c>
      <c r="F16" s="182" t="s">
        <v>64</v>
      </c>
      <c r="G16" s="182" t="s">
        <v>66</v>
      </c>
      <c r="H16" s="182" t="s">
        <v>67</v>
      </c>
      <c r="I16" s="182" t="s">
        <v>68</v>
      </c>
      <c r="J16" s="182" t="s">
        <v>69</v>
      </c>
      <c r="K16" s="182" t="s">
        <v>70</v>
      </c>
    </row>
    <row r="17" spans="1:11" s="211" customFormat="1" ht="20.25" customHeight="1">
      <c r="A17" s="212" t="s">
        <v>292</v>
      </c>
      <c r="B17" s="213">
        <v>0.29</v>
      </c>
      <c r="C17" s="213">
        <v>0.29</v>
      </c>
      <c r="D17" s="213">
        <v>0.29</v>
      </c>
      <c r="E17" s="213">
        <v>0.29</v>
      </c>
      <c r="F17" s="213">
        <v>0.29</v>
      </c>
      <c r="G17" s="213">
        <v>0.29</v>
      </c>
      <c r="H17" s="213">
        <v>0.29</v>
      </c>
      <c r="I17" s="213">
        <v>0.29</v>
      </c>
      <c r="J17" s="213">
        <v>0.29</v>
      </c>
      <c r="K17" s="213">
        <v>0.29</v>
      </c>
    </row>
    <row r="18" spans="1:11" s="211" customFormat="1" ht="20.25" customHeight="1">
      <c r="A18" s="212" t="s">
        <v>274</v>
      </c>
      <c r="B18" s="213">
        <v>0.29</v>
      </c>
      <c r="C18" s="213">
        <v>0.29</v>
      </c>
      <c r="D18" s="213">
        <v>0.29</v>
      </c>
      <c r="E18" s="213">
        <v>0.29</v>
      </c>
      <c r="F18" s="213">
        <v>0.29</v>
      </c>
      <c r="G18" s="213">
        <v>0.29</v>
      </c>
      <c r="H18" s="213">
        <v>0.29</v>
      </c>
      <c r="I18" s="213">
        <v>0.29</v>
      </c>
      <c r="J18" s="213">
        <v>0.29</v>
      </c>
      <c r="K18" s="213">
        <v>0.29</v>
      </c>
    </row>
    <row r="19" spans="1:2" ht="20.25" customHeight="1">
      <c r="A19" s="206"/>
      <c r="B19" s="237"/>
    </row>
    <row r="20" spans="1:2" ht="20.25" customHeight="1">
      <c r="A20" s="214" t="s">
        <v>376</v>
      </c>
      <c r="B20" s="215" t="s">
        <v>275</v>
      </c>
    </row>
    <row r="21" spans="1:2" ht="20.25" customHeight="1">
      <c r="A21" s="214" t="s">
        <v>377</v>
      </c>
      <c r="B21" s="215" t="s">
        <v>275</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C4:K4 B6 C6:K6 C12:C14 C9:C10 D9:K10 B9:B10 B12:B13 C7:F7" emptyCellReference="1"/>
  </ignoredErrors>
</worksheet>
</file>

<file path=xl/worksheets/sheet2.xml><?xml version="1.0" encoding="utf-8"?>
<worksheet xmlns="http://schemas.openxmlformats.org/spreadsheetml/2006/main" xmlns:r="http://schemas.openxmlformats.org/officeDocument/2006/relationships">
  <dimension ref="A1:D499"/>
  <sheetViews>
    <sheetView zoomScalePageLayoutView="0" workbookViewId="0" topLeftCell="A1">
      <selection activeCell="B20" sqref="B20"/>
    </sheetView>
  </sheetViews>
  <sheetFormatPr defaultColWidth="9.00390625" defaultRowHeight="12.75"/>
  <cols>
    <col min="1" max="1" width="48.375" style="100" customWidth="1"/>
    <col min="2" max="2" width="12.125" style="188" customWidth="1"/>
    <col min="3" max="3" width="13.00390625" style="16" customWidth="1"/>
    <col min="4" max="4" width="14.75390625" style="16" customWidth="1"/>
    <col min="5" max="16384" width="9.125" style="100" customWidth="1"/>
  </cols>
  <sheetData>
    <row r="1" spans="1:4" ht="48" customHeight="1">
      <c r="A1" s="339" t="s">
        <v>385</v>
      </c>
      <c r="B1" s="339"/>
      <c r="C1" s="339"/>
      <c r="D1" s="339"/>
    </row>
    <row r="3" spans="1:4" ht="21">
      <c r="A3" s="335" t="s">
        <v>373</v>
      </c>
      <c r="B3" s="336"/>
      <c r="C3" s="8" t="s">
        <v>53</v>
      </c>
      <c r="D3" s="9" t="s">
        <v>54</v>
      </c>
    </row>
    <row r="4" spans="1:4" ht="12.75">
      <c r="A4" s="337" t="s">
        <v>375</v>
      </c>
      <c r="B4" s="338"/>
      <c r="C4" s="275"/>
      <c r="D4" s="275"/>
    </row>
    <row r="5" spans="1:4" ht="12.75">
      <c r="A5" s="5" t="s">
        <v>386</v>
      </c>
      <c r="B5" s="116" t="s">
        <v>49</v>
      </c>
      <c r="C5" s="10">
        <v>0</v>
      </c>
      <c r="D5" s="11">
        <v>0</v>
      </c>
    </row>
    <row r="6" spans="1:4" ht="12.75">
      <c r="A6" s="5" t="s">
        <v>382</v>
      </c>
      <c r="B6" s="116" t="s">
        <v>49</v>
      </c>
      <c r="C6" s="10">
        <v>0</v>
      </c>
      <c r="D6" s="11">
        <v>0</v>
      </c>
    </row>
    <row r="7" spans="1:4" ht="12.75">
      <c r="A7" s="340" t="s">
        <v>383</v>
      </c>
      <c r="B7" s="182" t="s">
        <v>49</v>
      </c>
      <c r="C7" s="12">
        <v>0</v>
      </c>
      <c r="D7" s="13">
        <v>0</v>
      </c>
    </row>
    <row r="8" spans="1:4" ht="21">
      <c r="A8" s="340"/>
      <c r="B8" s="182" t="s">
        <v>50</v>
      </c>
      <c r="C8" s="12">
        <v>0</v>
      </c>
      <c r="D8" s="13">
        <v>0</v>
      </c>
    </row>
    <row r="9" spans="1:4" ht="12.75">
      <c r="A9" s="340"/>
      <c r="B9" s="116" t="s">
        <v>51</v>
      </c>
      <c r="C9" s="18">
        <f>C7+C8</f>
        <v>0</v>
      </c>
      <c r="D9" s="18">
        <f>D7+D8</f>
        <v>0</v>
      </c>
    </row>
    <row r="10" spans="1:4" ht="12.75">
      <c r="A10" s="340" t="s">
        <v>384</v>
      </c>
      <c r="B10" s="182" t="s">
        <v>49</v>
      </c>
      <c r="C10" s="12">
        <v>0</v>
      </c>
      <c r="D10" s="13">
        <v>0</v>
      </c>
    </row>
    <row r="11" spans="1:4" ht="21">
      <c r="A11" s="340"/>
      <c r="B11" s="182" t="s">
        <v>50</v>
      </c>
      <c r="C11" s="12">
        <v>0</v>
      </c>
      <c r="D11" s="14">
        <v>0</v>
      </c>
    </row>
    <row r="12" spans="1:4" ht="12.75">
      <c r="A12" s="340"/>
      <c r="B12" s="116" t="s">
        <v>51</v>
      </c>
      <c r="C12" s="18">
        <f>C10+C11</f>
        <v>0</v>
      </c>
      <c r="D12" s="18">
        <f>D10+D11</f>
        <v>0</v>
      </c>
    </row>
    <row r="13" spans="1:4" ht="12.75">
      <c r="A13" s="5" t="s">
        <v>52</v>
      </c>
      <c r="B13" s="116" t="s">
        <v>49</v>
      </c>
      <c r="C13" s="10">
        <v>0</v>
      </c>
      <c r="D13" s="11">
        <v>0</v>
      </c>
    </row>
    <row r="14" spans="1:4" ht="21">
      <c r="A14" s="5" t="s">
        <v>374</v>
      </c>
      <c r="B14" s="116" t="s">
        <v>49</v>
      </c>
      <c r="C14" s="10">
        <v>0</v>
      </c>
      <c r="D14" s="11">
        <v>0</v>
      </c>
    </row>
    <row r="15" spans="1:4" ht="12.75">
      <c r="A15" s="5" t="s">
        <v>369</v>
      </c>
      <c r="B15" s="116" t="s">
        <v>49</v>
      </c>
      <c r="C15" s="10">
        <v>0</v>
      </c>
      <c r="D15" s="11">
        <v>0</v>
      </c>
    </row>
    <row r="16" spans="1:4" ht="12.75">
      <c r="A16" s="334" t="s">
        <v>370</v>
      </c>
      <c r="B16" s="182" t="s">
        <v>49</v>
      </c>
      <c r="C16" s="19">
        <f>C5+C6+C13+C14+C15</f>
        <v>0</v>
      </c>
      <c r="D16" s="19">
        <f>D5+D6+D13+D14+D15</f>
        <v>0</v>
      </c>
    </row>
    <row r="17" spans="1:4" ht="21">
      <c r="A17" s="334"/>
      <c r="B17" s="182" t="s">
        <v>50</v>
      </c>
      <c r="C17" s="19">
        <f>C8+C11</f>
        <v>0</v>
      </c>
      <c r="D17" s="19">
        <f>D8+D11</f>
        <v>0</v>
      </c>
    </row>
    <row r="18" spans="1:4" ht="12.75">
      <c r="A18" s="334"/>
      <c r="B18" s="116" t="s">
        <v>51</v>
      </c>
      <c r="C18" s="18">
        <f>C16+C17</f>
        <v>0</v>
      </c>
      <c r="D18" s="18">
        <f>D16+D17</f>
        <v>0</v>
      </c>
    </row>
    <row r="19" spans="3:4" ht="12.75">
      <c r="C19" s="17"/>
      <c r="D19" s="17"/>
    </row>
    <row r="20" spans="3:4" ht="12.75">
      <c r="C20" s="17"/>
      <c r="D20" s="17"/>
    </row>
    <row r="21" spans="3:4" ht="12.75">
      <c r="C21" s="17"/>
      <c r="D21" s="17"/>
    </row>
    <row r="22" spans="3:4" ht="12.75">
      <c r="C22" s="17"/>
      <c r="D22" s="17"/>
    </row>
    <row r="23" spans="3:4" ht="12.75">
      <c r="C23" s="17"/>
      <c r="D23" s="17"/>
    </row>
    <row r="24" spans="3:4" ht="12.75">
      <c r="C24" s="17"/>
      <c r="D24" s="17"/>
    </row>
    <row r="25" spans="3:4" ht="12.75">
      <c r="C25" s="17"/>
      <c r="D25" s="17"/>
    </row>
    <row r="26" spans="3:4" ht="12.75">
      <c r="C26" s="17"/>
      <c r="D26" s="17"/>
    </row>
    <row r="27" spans="3:4" ht="12.75">
      <c r="C27" s="17"/>
      <c r="D27" s="17"/>
    </row>
    <row r="28" spans="3:4" ht="12.75">
      <c r="C28" s="17"/>
      <c r="D28" s="17"/>
    </row>
    <row r="29" spans="3:4" ht="12.75">
      <c r="C29" s="17"/>
      <c r="D29" s="17"/>
    </row>
    <row r="30" spans="3:4" ht="12.75">
      <c r="C30" s="17"/>
      <c r="D30" s="17"/>
    </row>
    <row r="31" spans="3:4" ht="12.75">
      <c r="C31" s="17"/>
      <c r="D31" s="17"/>
    </row>
    <row r="32" spans="3:4" ht="12.75">
      <c r="C32" s="17"/>
      <c r="D32" s="17"/>
    </row>
    <row r="33" spans="3:4" ht="12.75">
      <c r="C33" s="17"/>
      <c r="D33" s="17"/>
    </row>
    <row r="34" spans="3:4" ht="12.75">
      <c r="C34" s="17"/>
      <c r="D34" s="17"/>
    </row>
    <row r="35" spans="3:4" ht="12.75">
      <c r="C35" s="17"/>
      <c r="D35" s="17"/>
    </row>
    <row r="36" spans="3:4" ht="12.75">
      <c r="C36" s="17"/>
      <c r="D36" s="17"/>
    </row>
    <row r="37" spans="3:4" ht="12.75">
      <c r="C37" s="17"/>
      <c r="D37" s="17"/>
    </row>
    <row r="38" spans="3:4" ht="12.75">
      <c r="C38" s="17"/>
      <c r="D38" s="17"/>
    </row>
    <row r="39" spans="3:4" ht="12.75">
      <c r="C39" s="17"/>
      <c r="D39" s="17"/>
    </row>
    <row r="40" spans="3:4" ht="12.75">
      <c r="C40" s="17"/>
      <c r="D40" s="17"/>
    </row>
    <row r="41" spans="3:4" ht="12.75">
      <c r="C41" s="17"/>
      <c r="D41" s="17"/>
    </row>
    <row r="42" spans="3:4" ht="12.75">
      <c r="C42" s="17"/>
      <c r="D42" s="17"/>
    </row>
    <row r="43" spans="3:4" ht="12.75">
      <c r="C43" s="17"/>
      <c r="D43" s="17"/>
    </row>
    <row r="44" spans="3:4" ht="12.75">
      <c r="C44" s="17"/>
      <c r="D44" s="17"/>
    </row>
    <row r="45" spans="3:4" ht="12.75">
      <c r="C45" s="17"/>
      <c r="D45" s="17"/>
    </row>
    <row r="46" spans="3:4" ht="12.75">
      <c r="C46" s="17"/>
      <c r="D46" s="17"/>
    </row>
    <row r="47" spans="3:4" ht="12.75">
      <c r="C47" s="17"/>
      <c r="D47" s="17"/>
    </row>
    <row r="48" spans="3:4" ht="12.75">
      <c r="C48" s="17"/>
      <c r="D48" s="17"/>
    </row>
    <row r="49" spans="3:4" ht="12.75">
      <c r="C49" s="17"/>
      <c r="D49" s="17"/>
    </row>
    <row r="50" spans="3:4" ht="12.75">
      <c r="C50" s="17"/>
      <c r="D50" s="17"/>
    </row>
    <row r="51" spans="3:4" ht="12.75">
      <c r="C51" s="17"/>
      <c r="D51" s="17"/>
    </row>
    <row r="52" spans="3:4" ht="12.75">
      <c r="C52" s="17"/>
      <c r="D52" s="17"/>
    </row>
    <row r="53" spans="3:4" ht="12.75">
      <c r="C53" s="17"/>
      <c r="D53" s="17"/>
    </row>
    <row r="54" spans="3:4" ht="12.75">
      <c r="C54" s="17"/>
      <c r="D54" s="17"/>
    </row>
    <row r="55" spans="3:4" ht="12.75">
      <c r="C55" s="17"/>
      <c r="D55" s="17"/>
    </row>
    <row r="56" spans="3:4" ht="12.75">
      <c r="C56" s="17"/>
      <c r="D56" s="17"/>
    </row>
    <row r="57" spans="3:4" ht="12.75">
      <c r="C57" s="17"/>
      <c r="D57" s="17"/>
    </row>
    <row r="58" spans="3:4" ht="12.75">
      <c r="C58" s="17"/>
      <c r="D58" s="17"/>
    </row>
    <row r="59" spans="3:4" ht="12.75">
      <c r="C59" s="17"/>
      <c r="D59" s="17"/>
    </row>
    <row r="60" spans="3:4" ht="12.75">
      <c r="C60" s="17"/>
      <c r="D60" s="17"/>
    </row>
    <row r="61" spans="3:4" ht="12.75">
      <c r="C61" s="17"/>
      <c r="D61" s="17"/>
    </row>
    <row r="62" spans="3:4" ht="12.75">
      <c r="C62" s="17"/>
      <c r="D62" s="17"/>
    </row>
    <row r="63" spans="3:4" ht="12.75">
      <c r="C63" s="17"/>
      <c r="D63" s="17"/>
    </row>
    <row r="64" spans="3:4" ht="12.75">
      <c r="C64" s="17"/>
      <c r="D64" s="17"/>
    </row>
    <row r="65" spans="3:4" ht="12.75">
      <c r="C65" s="17"/>
      <c r="D65" s="17"/>
    </row>
    <row r="66" spans="3:4" ht="12.75">
      <c r="C66" s="17"/>
      <c r="D66" s="17"/>
    </row>
    <row r="67" spans="3:4" ht="12.75">
      <c r="C67" s="17"/>
      <c r="D67" s="17"/>
    </row>
    <row r="68" spans="3:4" ht="12.75">
      <c r="C68" s="17"/>
      <c r="D68" s="17"/>
    </row>
    <row r="69" spans="3:4" ht="12.75">
      <c r="C69" s="17"/>
      <c r="D69" s="17"/>
    </row>
    <row r="70" spans="3:4" ht="12.75">
      <c r="C70" s="17"/>
      <c r="D70" s="17"/>
    </row>
    <row r="71" spans="3:4" ht="12.75">
      <c r="C71" s="17"/>
      <c r="D71" s="17"/>
    </row>
    <row r="72" spans="3:4" ht="12.75">
      <c r="C72" s="17"/>
      <c r="D72" s="17"/>
    </row>
    <row r="73" spans="3:4" ht="12.75">
      <c r="C73" s="17"/>
      <c r="D73" s="17"/>
    </row>
    <row r="74" spans="3:4" ht="12.75">
      <c r="C74" s="17"/>
      <c r="D74" s="17"/>
    </row>
    <row r="75" spans="3:4" ht="12.75">
      <c r="C75" s="17"/>
      <c r="D75" s="17"/>
    </row>
    <row r="76" spans="3:4" ht="12.75">
      <c r="C76" s="17"/>
      <c r="D76" s="17"/>
    </row>
    <row r="77" spans="3:4" ht="12.75">
      <c r="C77" s="17"/>
      <c r="D77" s="17"/>
    </row>
    <row r="78" spans="3:4" ht="12.75">
      <c r="C78" s="17"/>
      <c r="D78" s="17"/>
    </row>
    <row r="79" spans="3:4" ht="12.75">
      <c r="C79" s="17"/>
      <c r="D79" s="17"/>
    </row>
    <row r="80" spans="3:4" ht="12.75">
      <c r="C80" s="17"/>
      <c r="D80" s="17"/>
    </row>
    <row r="81" spans="3:4" ht="12.75">
      <c r="C81" s="17"/>
      <c r="D81" s="17"/>
    </row>
    <row r="82" spans="3:4" ht="12.75">
      <c r="C82" s="17"/>
      <c r="D82" s="17"/>
    </row>
    <row r="83" spans="3:4" ht="12.75">
      <c r="C83" s="17"/>
      <c r="D83" s="17"/>
    </row>
    <row r="84" spans="3:4" ht="12.75">
      <c r="C84" s="17"/>
      <c r="D84" s="17"/>
    </row>
    <row r="85" spans="3:4" ht="12.75">
      <c r="C85" s="17"/>
      <c r="D85" s="17"/>
    </row>
    <row r="86" spans="3:4" ht="12.75">
      <c r="C86" s="17"/>
      <c r="D86" s="17"/>
    </row>
    <row r="87" spans="3:4" ht="12.75">
      <c r="C87" s="17"/>
      <c r="D87" s="17"/>
    </row>
    <row r="88" spans="3:4" ht="12.75">
      <c r="C88" s="17"/>
      <c r="D88" s="17"/>
    </row>
    <row r="89" spans="3:4" ht="12.75">
      <c r="C89" s="17"/>
      <c r="D89" s="17"/>
    </row>
    <row r="90" spans="3:4" ht="12.75">
      <c r="C90" s="17"/>
      <c r="D90" s="17"/>
    </row>
    <row r="91" spans="3:4" ht="12.75">
      <c r="C91" s="17"/>
      <c r="D91" s="17"/>
    </row>
    <row r="92" spans="3:4" ht="12.75">
      <c r="C92" s="17"/>
      <c r="D92" s="17"/>
    </row>
    <row r="93" spans="3:4" ht="12.75">
      <c r="C93" s="17"/>
      <c r="D93" s="17"/>
    </row>
    <row r="94" spans="3:4" ht="12.75">
      <c r="C94" s="17"/>
      <c r="D94" s="17"/>
    </row>
    <row r="95" spans="3:4" ht="12.75">
      <c r="C95" s="17"/>
      <c r="D95" s="17"/>
    </row>
    <row r="96" spans="3:4" ht="12.75">
      <c r="C96" s="17"/>
      <c r="D96" s="17"/>
    </row>
    <row r="97" spans="3:4" ht="12.75">
      <c r="C97" s="17"/>
      <c r="D97" s="17"/>
    </row>
    <row r="98" spans="3:4" ht="12.75">
      <c r="C98" s="17"/>
      <c r="D98" s="17"/>
    </row>
    <row r="99" spans="3:4" ht="12.75">
      <c r="C99" s="17"/>
      <c r="D99" s="17"/>
    </row>
    <row r="100" spans="3:4" ht="12.75">
      <c r="C100" s="17"/>
      <c r="D100" s="17"/>
    </row>
    <row r="101" spans="3:4" ht="12.75">
      <c r="C101" s="17"/>
      <c r="D101" s="17"/>
    </row>
    <row r="102" spans="3:4" ht="12.75">
      <c r="C102" s="17"/>
      <c r="D102" s="17"/>
    </row>
    <row r="103" spans="3:4" ht="12.75">
      <c r="C103" s="17"/>
      <c r="D103" s="17"/>
    </row>
    <row r="104" spans="3:4" ht="12.75">
      <c r="C104" s="17"/>
      <c r="D104" s="17"/>
    </row>
    <row r="105" spans="3:4" ht="12.75">
      <c r="C105" s="17"/>
      <c r="D105" s="17"/>
    </row>
    <row r="106" spans="3:4" ht="12.75">
      <c r="C106" s="17"/>
      <c r="D106" s="17"/>
    </row>
    <row r="107" spans="3:4" ht="12.75">
      <c r="C107" s="17"/>
      <c r="D107" s="17"/>
    </row>
    <row r="108" spans="3:4" ht="12.75">
      <c r="C108" s="17"/>
      <c r="D108" s="17"/>
    </row>
    <row r="109" spans="3:4" ht="12.75">
      <c r="C109" s="17"/>
      <c r="D109" s="17"/>
    </row>
    <row r="110" spans="3:4" ht="12.75">
      <c r="C110" s="17"/>
      <c r="D110" s="17"/>
    </row>
    <row r="111" spans="3:4" ht="12.75">
      <c r="C111" s="17"/>
      <c r="D111" s="17"/>
    </row>
    <row r="112" spans="3:4" ht="12.75">
      <c r="C112" s="17"/>
      <c r="D112" s="17"/>
    </row>
    <row r="113" spans="3:4" ht="12.75">
      <c r="C113" s="17"/>
      <c r="D113" s="17"/>
    </row>
    <row r="114" spans="3:4" ht="12.75">
      <c r="C114" s="17"/>
      <c r="D114" s="17"/>
    </row>
    <row r="115" spans="3:4" ht="12.75">
      <c r="C115" s="17"/>
      <c r="D115" s="17"/>
    </row>
    <row r="116" spans="3:4" ht="12.75">
      <c r="C116" s="17"/>
      <c r="D116" s="17"/>
    </row>
    <row r="117" spans="3:4" ht="12.75">
      <c r="C117" s="17"/>
      <c r="D117" s="17"/>
    </row>
    <row r="118" spans="3:4" ht="12.75">
      <c r="C118" s="17"/>
      <c r="D118" s="17"/>
    </row>
    <row r="119" spans="3:4" ht="12.75">
      <c r="C119" s="17"/>
      <c r="D119" s="17"/>
    </row>
    <row r="120" spans="3:4" ht="12.75">
      <c r="C120" s="17"/>
      <c r="D120" s="17"/>
    </row>
    <row r="121" spans="3:4" ht="12.75">
      <c r="C121" s="17"/>
      <c r="D121" s="17"/>
    </row>
    <row r="122" spans="3:4" ht="12.75">
      <c r="C122" s="17"/>
      <c r="D122" s="17"/>
    </row>
    <row r="123" spans="3:4" ht="12.75">
      <c r="C123" s="17"/>
      <c r="D123" s="17"/>
    </row>
    <row r="124" spans="3:4" ht="12.75">
      <c r="C124" s="17"/>
      <c r="D124" s="17"/>
    </row>
    <row r="125" spans="3:4" ht="12.75">
      <c r="C125" s="17"/>
      <c r="D125" s="17"/>
    </row>
    <row r="126" spans="3:4" ht="12.75">
      <c r="C126" s="17"/>
      <c r="D126" s="17"/>
    </row>
    <row r="127" spans="3:4" ht="12.75">
      <c r="C127" s="17"/>
      <c r="D127" s="17"/>
    </row>
    <row r="128" spans="3:4" ht="12.75">
      <c r="C128" s="17"/>
      <c r="D128" s="17"/>
    </row>
    <row r="129" spans="3:4" ht="12.75">
      <c r="C129" s="17"/>
      <c r="D129" s="17"/>
    </row>
    <row r="130" spans="3:4" ht="12.75">
      <c r="C130" s="17"/>
      <c r="D130" s="17"/>
    </row>
    <row r="131" spans="3:4" ht="12.75">
      <c r="C131" s="17"/>
      <c r="D131" s="17"/>
    </row>
    <row r="132" spans="3:4" ht="12.75">
      <c r="C132" s="17"/>
      <c r="D132" s="17"/>
    </row>
    <row r="133" spans="3:4" ht="12.75">
      <c r="C133" s="17"/>
      <c r="D133" s="17"/>
    </row>
    <row r="134" spans="3:4" ht="12.75">
      <c r="C134" s="17"/>
      <c r="D134" s="17"/>
    </row>
    <row r="135" spans="3:4" ht="12.75">
      <c r="C135" s="17"/>
      <c r="D135" s="17"/>
    </row>
    <row r="136" spans="3:4" ht="12.75">
      <c r="C136" s="17"/>
      <c r="D136" s="17"/>
    </row>
    <row r="137" spans="3:4" ht="12.75">
      <c r="C137" s="17"/>
      <c r="D137" s="17"/>
    </row>
    <row r="138" spans="3:4" ht="12.75">
      <c r="C138" s="17"/>
      <c r="D138" s="17"/>
    </row>
    <row r="139" spans="3:4" ht="12.75">
      <c r="C139" s="17"/>
      <c r="D139" s="17"/>
    </row>
    <row r="140" spans="3:4" ht="12.75">
      <c r="C140" s="17"/>
      <c r="D140" s="17"/>
    </row>
    <row r="141" spans="3:4" ht="12.75">
      <c r="C141" s="17"/>
      <c r="D141" s="17"/>
    </row>
    <row r="142" spans="3:4" ht="12.75">
      <c r="C142" s="17"/>
      <c r="D142" s="17"/>
    </row>
    <row r="143" spans="3:4" ht="12.75">
      <c r="C143" s="17"/>
      <c r="D143" s="17"/>
    </row>
    <row r="144" spans="3:4" ht="12.75">
      <c r="C144" s="17"/>
      <c r="D144" s="17"/>
    </row>
    <row r="145" spans="3:4" ht="12.75">
      <c r="C145" s="17"/>
      <c r="D145" s="17"/>
    </row>
    <row r="146" spans="3:4" ht="12.75">
      <c r="C146" s="17"/>
      <c r="D146" s="17"/>
    </row>
    <row r="147" spans="3:4" ht="12.75">
      <c r="C147" s="17"/>
      <c r="D147" s="17"/>
    </row>
    <row r="148" spans="3:4" ht="12.75">
      <c r="C148" s="17"/>
      <c r="D148" s="17"/>
    </row>
    <row r="149" spans="3:4" ht="12.75">
      <c r="C149" s="17"/>
      <c r="D149" s="17"/>
    </row>
    <row r="150" spans="3:4" ht="12.75">
      <c r="C150" s="17"/>
      <c r="D150" s="17"/>
    </row>
    <row r="151" spans="3:4" ht="12.75">
      <c r="C151" s="17"/>
      <c r="D151" s="17"/>
    </row>
    <row r="152" spans="3:4" ht="12.75">
      <c r="C152" s="17"/>
      <c r="D152" s="17"/>
    </row>
    <row r="153" spans="3:4" ht="12.75">
      <c r="C153" s="17"/>
      <c r="D153" s="17"/>
    </row>
    <row r="154" spans="3:4" ht="12.75">
      <c r="C154" s="17"/>
      <c r="D154" s="17"/>
    </row>
    <row r="155" spans="3:4" ht="12.75">
      <c r="C155" s="17"/>
      <c r="D155" s="17"/>
    </row>
    <row r="156" spans="3:4" ht="12.75">
      <c r="C156" s="17"/>
      <c r="D156" s="17"/>
    </row>
    <row r="157" spans="3:4" ht="12.75">
      <c r="C157" s="17"/>
      <c r="D157" s="17"/>
    </row>
    <row r="158" spans="3:4" ht="12.75">
      <c r="C158" s="17"/>
      <c r="D158" s="17"/>
    </row>
    <row r="159" spans="3:4" ht="12.75">
      <c r="C159" s="17"/>
      <c r="D159" s="17"/>
    </row>
    <row r="160" spans="3:4" ht="12.75">
      <c r="C160" s="17"/>
      <c r="D160" s="17"/>
    </row>
    <row r="161" spans="3:4" ht="12.75">
      <c r="C161" s="17"/>
      <c r="D161" s="17"/>
    </row>
    <row r="162" spans="3:4" ht="12.75">
      <c r="C162" s="17"/>
      <c r="D162" s="17"/>
    </row>
    <row r="163" spans="3:4" ht="12.75">
      <c r="C163" s="17"/>
      <c r="D163" s="17"/>
    </row>
    <row r="164" spans="3:4" ht="12.75">
      <c r="C164" s="17"/>
      <c r="D164" s="17"/>
    </row>
    <row r="165" spans="3:4" ht="12.75">
      <c r="C165" s="17"/>
      <c r="D165" s="17"/>
    </row>
    <row r="166" spans="3:4" ht="12.75">
      <c r="C166" s="17"/>
      <c r="D166" s="17"/>
    </row>
    <row r="167" spans="3:4" ht="12.75">
      <c r="C167" s="17"/>
      <c r="D167" s="17"/>
    </row>
    <row r="168" spans="3:4" ht="12.75">
      <c r="C168" s="17"/>
      <c r="D168" s="17"/>
    </row>
    <row r="169" spans="3:4" ht="12.75">
      <c r="C169" s="17"/>
      <c r="D169" s="17"/>
    </row>
    <row r="170" spans="3:4" ht="12.75">
      <c r="C170" s="17"/>
      <c r="D170" s="17"/>
    </row>
    <row r="171" spans="3:4" ht="12.75">
      <c r="C171" s="17"/>
      <c r="D171" s="17"/>
    </row>
    <row r="172" spans="3:4" ht="12.75">
      <c r="C172" s="17"/>
      <c r="D172" s="17"/>
    </row>
    <row r="173" spans="3:4" ht="12.75">
      <c r="C173" s="17"/>
      <c r="D173" s="17"/>
    </row>
    <row r="174" spans="3:4" ht="12.75">
      <c r="C174" s="17"/>
      <c r="D174" s="17"/>
    </row>
    <row r="175" spans="3:4" ht="12.75">
      <c r="C175" s="17"/>
      <c r="D175" s="17"/>
    </row>
    <row r="176" spans="3:4" ht="12.75">
      <c r="C176" s="17"/>
      <c r="D176" s="17"/>
    </row>
    <row r="177" spans="3:4" ht="12.75">
      <c r="C177" s="17"/>
      <c r="D177" s="17"/>
    </row>
    <row r="178" spans="3:4" ht="12.75">
      <c r="C178" s="17"/>
      <c r="D178" s="17"/>
    </row>
    <row r="179" spans="3:4" ht="12.75">
      <c r="C179" s="17"/>
      <c r="D179" s="17"/>
    </row>
    <row r="180" spans="3:4" ht="12.75">
      <c r="C180" s="17"/>
      <c r="D180" s="17"/>
    </row>
    <row r="181" spans="3:4" ht="12.75">
      <c r="C181" s="17"/>
      <c r="D181" s="17"/>
    </row>
    <row r="182" spans="3:4" ht="12.75">
      <c r="C182" s="17"/>
      <c r="D182" s="17"/>
    </row>
    <row r="183" spans="3:4" ht="12.75">
      <c r="C183" s="17"/>
      <c r="D183" s="17"/>
    </row>
    <row r="184" spans="3:4" ht="12.75">
      <c r="C184" s="17"/>
      <c r="D184" s="17"/>
    </row>
    <row r="185" spans="3:4" ht="12.75">
      <c r="C185" s="17"/>
      <c r="D185" s="17"/>
    </row>
    <row r="186" spans="3:4" ht="12.75">
      <c r="C186" s="17"/>
      <c r="D186" s="17"/>
    </row>
    <row r="187" spans="3:4" ht="12.75">
      <c r="C187" s="17"/>
      <c r="D187" s="17"/>
    </row>
    <row r="188" spans="3:4" ht="12.75">
      <c r="C188" s="17"/>
      <c r="D188" s="17"/>
    </row>
    <row r="189" spans="3:4" ht="12.75">
      <c r="C189" s="17"/>
      <c r="D189" s="17"/>
    </row>
    <row r="190" spans="3:4" ht="12.75">
      <c r="C190" s="17"/>
      <c r="D190" s="17"/>
    </row>
    <row r="191" spans="3:4" ht="12.75">
      <c r="C191" s="17"/>
      <c r="D191" s="17"/>
    </row>
    <row r="192" spans="3:4" ht="12.75">
      <c r="C192" s="17"/>
      <c r="D192" s="17"/>
    </row>
    <row r="193" spans="3:4" ht="12.75">
      <c r="C193" s="17"/>
      <c r="D193" s="17"/>
    </row>
    <row r="194" spans="3:4" ht="12.75">
      <c r="C194" s="17"/>
      <c r="D194" s="17"/>
    </row>
    <row r="195" spans="3:4" ht="12.75">
      <c r="C195" s="17"/>
      <c r="D195" s="17"/>
    </row>
    <row r="196" spans="3:4" ht="12.75">
      <c r="C196" s="17"/>
      <c r="D196" s="17"/>
    </row>
    <row r="197" spans="3:4" ht="12.75">
      <c r="C197" s="17"/>
      <c r="D197" s="17"/>
    </row>
    <row r="198" spans="3:4" ht="12.75">
      <c r="C198" s="17"/>
      <c r="D198" s="17"/>
    </row>
    <row r="199" spans="3:4" ht="12.75">
      <c r="C199" s="17"/>
      <c r="D199" s="17"/>
    </row>
    <row r="200" spans="3:4" ht="12.75">
      <c r="C200" s="17"/>
      <c r="D200" s="17"/>
    </row>
    <row r="201" spans="3:4" ht="12.75">
      <c r="C201" s="17"/>
      <c r="D201" s="17"/>
    </row>
    <row r="202" spans="3:4" ht="12.75">
      <c r="C202" s="17"/>
      <c r="D202" s="17"/>
    </row>
    <row r="203" spans="3:4" ht="12.75">
      <c r="C203" s="17"/>
      <c r="D203" s="17"/>
    </row>
    <row r="204" spans="3:4" ht="12.75">
      <c r="C204" s="17"/>
      <c r="D204" s="17"/>
    </row>
    <row r="205" spans="3:4" ht="12.75">
      <c r="C205" s="17"/>
      <c r="D205" s="17"/>
    </row>
    <row r="206" spans="3:4" ht="12.75">
      <c r="C206" s="17"/>
      <c r="D206" s="17"/>
    </row>
    <row r="207" spans="3:4" ht="12.75">
      <c r="C207" s="17"/>
      <c r="D207" s="17"/>
    </row>
    <row r="208" spans="3:4" ht="12.75">
      <c r="C208" s="17"/>
      <c r="D208" s="17"/>
    </row>
    <row r="209" spans="3:4" ht="12.75">
      <c r="C209" s="17"/>
      <c r="D209" s="17"/>
    </row>
    <row r="210" spans="3:4" ht="12.75">
      <c r="C210" s="17"/>
      <c r="D210" s="17"/>
    </row>
    <row r="211" spans="3:4" ht="12.75">
      <c r="C211" s="17"/>
      <c r="D211" s="17"/>
    </row>
    <row r="212" spans="3:4" ht="12.75">
      <c r="C212" s="17"/>
      <c r="D212" s="17"/>
    </row>
    <row r="213" spans="3:4" ht="12.75">
      <c r="C213" s="17"/>
      <c r="D213" s="17"/>
    </row>
    <row r="214" spans="3:4" ht="12.75">
      <c r="C214" s="17"/>
      <c r="D214" s="17"/>
    </row>
    <row r="215" spans="3:4" ht="12.75">
      <c r="C215" s="17"/>
      <c r="D215" s="17"/>
    </row>
    <row r="216" spans="3:4" ht="12.75">
      <c r="C216" s="17"/>
      <c r="D216" s="17"/>
    </row>
    <row r="217" spans="3:4" ht="12.75">
      <c r="C217" s="17"/>
      <c r="D217" s="17"/>
    </row>
    <row r="218" spans="3:4" ht="12.75">
      <c r="C218" s="17"/>
      <c r="D218" s="17"/>
    </row>
    <row r="219" spans="3:4" ht="12.75">
      <c r="C219" s="17"/>
      <c r="D219" s="17"/>
    </row>
    <row r="220" spans="3:4" ht="12.75">
      <c r="C220" s="17"/>
      <c r="D220" s="17"/>
    </row>
    <row r="221" spans="3:4" ht="12.75">
      <c r="C221" s="17"/>
      <c r="D221" s="17"/>
    </row>
    <row r="222" spans="3:4" ht="12.75">
      <c r="C222" s="17"/>
      <c r="D222" s="17"/>
    </row>
    <row r="223" spans="3:4" ht="12.75">
      <c r="C223" s="17"/>
      <c r="D223" s="17"/>
    </row>
    <row r="224" spans="3:4" ht="12.75">
      <c r="C224" s="17"/>
      <c r="D224" s="17"/>
    </row>
    <row r="225" spans="3:4" ht="12.75">
      <c r="C225" s="17"/>
      <c r="D225" s="17"/>
    </row>
    <row r="226" spans="3:4" ht="12.75">
      <c r="C226" s="17"/>
      <c r="D226" s="17"/>
    </row>
    <row r="227" spans="3:4" ht="12.75">
      <c r="C227" s="17"/>
      <c r="D227" s="17"/>
    </row>
    <row r="228" spans="3:4" ht="12.75">
      <c r="C228" s="17"/>
      <c r="D228" s="17"/>
    </row>
    <row r="229" spans="3:4" ht="12.75">
      <c r="C229" s="17"/>
      <c r="D229" s="17"/>
    </row>
    <row r="230" spans="3:4" ht="12.75">
      <c r="C230" s="17"/>
      <c r="D230" s="17"/>
    </row>
    <row r="231" spans="3:4" ht="12.75">
      <c r="C231" s="17"/>
      <c r="D231" s="17"/>
    </row>
    <row r="232" spans="3:4" ht="12.75">
      <c r="C232" s="17"/>
      <c r="D232" s="17"/>
    </row>
    <row r="233" spans="3:4" ht="12.75">
      <c r="C233" s="17"/>
      <c r="D233" s="17"/>
    </row>
    <row r="234" spans="3:4" ht="12.75">
      <c r="C234" s="17"/>
      <c r="D234" s="17"/>
    </row>
    <row r="235" spans="3:4" ht="12.75">
      <c r="C235" s="17"/>
      <c r="D235" s="17"/>
    </row>
    <row r="236" spans="3:4" ht="12.75">
      <c r="C236" s="17"/>
      <c r="D236" s="17"/>
    </row>
    <row r="237" spans="3:4" ht="12.75">
      <c r="C237" s="17"/>
      <c r="D237" s="17"/>
    </row>
    <row r="238" spans="3:4" ht="12.75">
      <c r="C238" s="17"/>
      <c r="D238" s="17"/>
    </row>
    <row r="239" spans="3:4" ht="12.75">
      <c r="C239" s="17"/>
      <c r="D239" s="17"/>
    </row>
    <row r="240" spans="3:4" ht="12.75">
      <c r="C240" s="17"/>
      <c r="D240" s="17"/>
    </row>
    <row r="241" spans="3:4" ht="12.75">
      <c r="C241" s="17"/>
      <c r="D241" s="17"/>
    </row>
    <row r="242" spans="3:4" ht="12.75">
      <c r="C242" s="17"/>
      <c r="D242" s="17"/>
    </row>
    <row r="243" spans="3:4" ht="12.75">
      <c r="C243" s="17"/>
      <c r="D243" s="17"/>
    </row>
    <row r="244" spans="3:4" ht="12.75">
      <c r="C244" s="17"/>
      <c r="D244" s="17"/>
    </row>
    <row r="245" spans="3:4" ht="12.75">
      <c r="C245" s="17"/>
      <c r="D245" s="17"/>
    </row>
    <row r="246" spans="3:4" ht="12.75">
      <c r="C246" s="17"/>
      <c r="D246" s="17"/>
    </row>
    <row r="247" spans="3:4" ht="12.75">
      <c r="C247" s="17"/>
      <c r="D247" s="17"/>
    </row>
    <row r="248" spans="3:4" ht="12.75">
      <c r="C248" s="17"/>
      <c r="D248" s="17"/>
    </row>
    <row r="249" spans="3:4" ht="12.75">
      <c r="C249" s="17"/>
      <c r="D249" s="17"/>
    </row>
    <row r="250" spans="3:4" ht="12.75">
      <c r="C250" s="17"/>
      <c r="D250" s="17"/>
    </row>
    <row r="251" spans="3:4" ht="12.75">
      <c r="C251" s="17"/>
      <c r="D251" s="17"/>
    </row>
    <row r="252" spans="3:4" ht="12.75">
      <c r="C252" s="17"/>
      <c r="D252" s="17"/>
    </row>
    <row r="253" spans="3:4" ht="12.75">
      <c r="C253" s="17"/>
      <c r="D253" s="17"/>
    </row>
    <row r="254" spans="3:4" ht="12.75">
      <c r="C254" s="17"/>
      <c r="D254" s="17"/>
    </row>
    <row r="255" spans="3:4" ht="12.75">
      <c r="C255" s="17"/>
      <c r="D255" s="17"/>
    </row>
    <row r="256" spans="3:4" ht="12.75">
      <c r="C256" s="17"/>
      <c r="D256" s="17"/>
    </row>
    <row r="257" spans="3:4" ht="12.75">
      <c r="C257" s="17"/>
      <c r="D257" s="17"/>
    </row>
    <row r="258" spans="3:4" ht="12.75">
      <c r="C258" s="17"/>
      <c r="D258" s="17"/>
    </row>
    <row r="259" spans="3:4" ht="12.75">
      <c r="C259" s="17"/>
      <c r="D259" s="17"/>
    </row>
    <row r="260" spans="3:4" ht="12.75">
      <c r="C260" s="17"/>
      <c r="D260" s="17"/>
    </row>
    <row r="261" spans="3:4" ht="12.75">
      <c r="C261" s="17"/>
      <c r="D261" s="17"/>
    </row>
    <row r="262" spans="3:4" ht="12.75">
      <c r="C262" s="17"/>
      <c r="D262" s="17"/>
    </row>
    <row r="263" spans="3:4" ht="12.75">
      <c r="C263" s="17"/>
      <c r="D263" s="17"/>
    </row>
    <row r="264" spans="3:4" ht="12.75">
      <c r="C264" s="17"/>
      <c r="D264" s="17"/>
    </row>
    <row r="265" spans="3:4" ht="12.75">
      <c r="C265" s="17"/>
      <c r="D265" s="17"/>
    </row>
    <row r="266" spans="3:4" ht="12.75">
      <c r="C266" s="17"/>
      <c r="D266" s="17"/>
    </row>
    <row r="267" spans="3:4" ht="12.75">
      <c r="C267" s="17"/>
      <c r="D267" s="17"/>
    </row>
    <row r="268" spans="3:4" ht="12.75">
      <c r="C268" s="17"/>
      <c r="D268" s="17"/>
    </row>
    <row r="269" spans="3:4" ht="12.75">
      <c r="C269" s="17"/>
      <c r="D269" s="17"/>
    </row>
    <row r="270" spans="3:4" ht="12.75">
      <c r="C270" s="17"/>
      <c r="D270" s="17"/>
    </row>
    <row r="271" spans="3:4" ht="12.75">
      <c r="C271" s="17"/>
      <c r="D271" s="17"/>
    </row>
    <row r="272" spans="3:4" ht="12.75">
      <c r="C272" s="17"/>
      <c r="D272" s="17"/>
    </row>
    <row r="273" spans="3:4" ht="12.75">
      <c r="C273" s="17"/>
      <c r="D273" s="17"/>
    </row>
    <row r="274" spans="3:4" ht="12.75">
      <c r="C274" s="17"/>
      <c r="D274" s="17"/>
    </row>
    <row r="275" spans="3:4" ht="12.75">
      <c r="C275" s="17"/>
      <c r="D275" s="17"/>
    </row>
    <row r="276" spans="3:4" ht="12.75">
      <c r="C276" s="17"/>
      <c r="D276" s="17"/>
    </row>
    <row r="277" spans="3:4" ht="12.75">
      <c r="C277" s="17"/>
      <c r="D277" s="17"/>
    </row>
    <row r="278" spans="3:4" ht="12.75">
      <c r="C278" s="17"/>
      <c r="D278" s="17"/>
    </row>
    <row r="279" spans="3:4" ht="12.75">
      <c r="C279" s="17"/>
      <c r="D279" s="17"/>
    </row>
    <row r="280" spans="3:4" ht="12.75">
      <c r="C280" s="17"/>
      <c r="D280" s="17"/>
    </row>
    <row r="281" spans="3:4" ht="12.75">
      <c r="C281" s="17"/>
      <c r="D281" s="17"/>
    </row>
    <row r="282" spans="3:4" ht="12.75">
      <c r="C282" s="17"/>
      <c r="D282" s="17"/>
    </row>
    <row r="283" spans="3:4" ht="12.75">
      <c r="C283" s="17"/>
      <c r="D283" s="17"/>
    </row>
    <row r="284" spans="3:4" ht="12.75">
      <c r="C284" s="17"/>
      <c r="D284" s="17"/>
    </row>
    <row r="285" spans="3:4" ht="12.75">
      <c r="C285" s="17"/>
      <c r="D285" s="17"/>
    </row>
    <row r="286" spans="3:4" ht="12.75">
      <c r="C286" s="17"/>
      <c r="D286" s="17"/>
    </row>
    <row r="287" spans="3:4" ht="12.75">
      <c r="C287" s="17"/>
      <c r="D287" s="17"/>
    </row>
    <row r="288" spans="3:4" ht="12.75">
      <c r="C288" s="17"/>
      <c r="D288" s="17"/>
    </row>
    <row r="289" spans="3:4" ht="12.75">
      <c r="C289" s="17"/>
      <c r="D289" s="17"/>
    </row>
    <row r="290" spans="3:4" ht="12.75">
      <c r="C290" s="17"/>
      <c r="D290" s="17"/>
    </row>
    <row r="291" spans="3:4" ht="12.75">
      <c r="C291" s="17"/>
      <c r="D291" s="17"/>
    </row>
    <row r="292" spans="3:4" ht="12.75">
      <c r="C292" s="17"/>
      <c r="D292" s="17"/>
    </row>
    <row r="293" spans="3:4" ht="12.75">
      <c r="C293" s="17"/>
      <c r="D293" s="17"/>
    </row>
    <row r="294" spans="3:4" ht="12.75">
      <c r="C294" s="17"/>
      <c r="D294" s="17"/>
    </row>
    <row r="295" spans="3:4" ht="12.75">
      <c r="C295" s="17"/>
      <c r="D295" s="17"/>
    </row>
    <row r="296" spans="3:4" ht="12.75">
      <c r="C296" s="17"/>
      <c r="D296" s="17"/>
    </row>
    <row r="297" spans="3:4" ht="12.75">
      <c r="C297" s="17"/>
      <c r="D297" s="17"/>
    </row>
    <row r="298" spans="3:4" ht="12.75">
      <c r="C298" s="17"/>
      <c r="D298" s="17"/>
    </row>
    <row r="299" spans="3:4" ht="12.75">
      <c r="C299" s="17"/>
      <c r="D299" s="17"/>
    </row>
    <row r="300" spans="3:4" ht="12.75">
      <c r="C300" s="17"/>
      <c r="D300" s="17"/>
    </row>
    <row r="301" spans="3:4" ht="12.75">
      <c r="C301" s="17"/>
      <c r="D301" s="17"/>
    </row>
    <row r="302" spans="3:4" ht="12.75">
      <c r="C302" s="17"/>
      <c r="D302" s="17"/>
    </row>
    <row r="303" spans="3:4" ht="12.75">
      <c r="C303" s="17"/>
      <c r="D303" s="17"/>
    </row>
    <row r="304" spans="3:4" ht="12.75">
      <c r="C304" s="17"/>
      <c r="D304" s="17"/>
    </row>
    <row r="305" spans="3:4" ht="12.75">
      <c r="C305" s="17"/>
      <c r="D305" s="17"/>
    </row>
    <row r="306" spans="3:4" ht="12.75">
      <c r="C306" s="17"/>
      <c r="D306" s="17"/>
    </row>
    <row r="307" spans="3:4" ht="12.75">
      <c r="C307" s="17"/>
      <c r="D307" s="17"/>
    </row>
    <row r="308" spans="3:4" ht="12.75">
      <c r="C308" s="17"/>
      <c r="D308" s="17"/>
    </row>
    <row r="309" spans="3:4" ht="12.75">
      <c r="C309" s="17"/>
      <c r="D309" s="17"/>
    </row>
    <row r="310" spans="3:4" ht="12.75">
      <c r="C310" s="17"/>
      <c r="D310" s="17"/>
    </row>
    <row r="311" spans="3:4" ht="12.75">
      <c r="C311" s="17"/>
      <c r="D311" s="17"/>
    </row>
    <row r="312" spans="3:4" ht="12.75">
      <c r="C312" s="17"/>
      <c r="D312" s="17"/>
    </row>
    <row r="313" spans="3:4" ht="12.75">
      <c r="C313" s="17"/>
      <c r="D313" s="17"/>
    </row>
    <row r="314" spans="3:4" ht="12.75">
      <c r="C314" s="17"/>
      <c r="D314" s="17"/>
    </row>
    <row r="315" spans="3:4" ht="12.75">
      <c r="C315" s="17"/>
      <c r="D315" s="17"/>
    </row>
    <row r="316" spans="3:4" ht="12.75">
      <c r="C316" s="17"/>
      <c r="D316" s="17"/>
    </row>
    <row r="317" spans="3:4" ht="12.75">
      <c r="C317" s="17"/>
      <c r="D317" s="17"/>
    </row>
    <row r="318" spans="3:4" ht="12.75">
      <c r="C318" s="17"/>
      <c r="D318" s="17"/>
    </row>
    <row r="319" spans="3:4" ht="12.75">
      <c r="C319" s="17"/>
      <c r="D319" s="17"/>
    </row>
    <row r="320" spans="3:4" ht="12.75">
      <c r="C320" s="17"/>
      <c r="D320" s="17"/>
    </row>
    <row r="321" spans="3:4" ht="12.75">
      <c r="C321" s="17"/>
      <c r="D321" s="17"/>
    </row>
    <row r="322" spans="3:4" ht="12.75">
      <c r="C322" s="17"/>
      <c r="D322" s="17"/>
    </row>
    <row r="323" spans="3:4" ht="12.75">
      <c r="C323" s="17"/>
      <c r="D323" s="17"/>
    </row>
    <row r="324" spans="3:4" ht="12.75">
      <c r="C324" s="17"/>
      <c r="D324" s="17"/>
    </row>
    <row r="325" spans="3:4" ht="12.75">
      <c r="C325" s="17"/>
      <c r="D325" s="17"/>
    </row>
    <row r="326" spans="3:4" ht="12.75">
      <c r="C326" s="17"/>
      <c r="D326" s="17"/>
    </row>
    <row r="327" spans="3:4" ht="12.75">
      <c r="C327" s="17"/>
      <c r="D327" s="17"/>
    </row>
    <row r="328" spans="3:4" ht="12.75">
      <c r="C328" s="17"/>
      <c r="D328" s="17"/>
    </row>
    <row r="329" spans="3:4" ht="12.75">
      <c r="C329" s="17"/>
      <c r="D329" s="17"/>
    </row>
    <row r="330" spans="3:4" ht="12.75">
      <c r="C330" s="17"/>
      <c r="D330" s="17"/>
    </row>
    <row r="331" spans="3:4" ht="12.75">
      <c r="C331" s="17"/>
      <c r="D331" s="17"/>
    </row>
    <row r="332" spans="3:4" ht="12.75">
      <c r="C332" s="17"/>
      <c r="D332" s="17"/>
    </row>
    <row r="333" spans="3:4" ht="12.75">
      <c r="C333" s="17"/>
      <c r="D333" s="17"/>
    </row>
    <row r="334" spans="3:4" ht="12.75">
      <c r="C334" s="17"/>
      <c r="D334" s="17"/>
    </row>
    <row r="335" spans="3:4" ht="12.75">
      <c r="C335" s="17"/>
      <c r="D335" s="17"/>
    </row>
    <row r="336" spans="3:4" ht="12.75">
      <c r="C336" s="17"/>
      <c r="D336" s="17"/>
    </row>
    <row r="337" spans="3:4" ht="12.75">
      <c r="C337" s="17"/>
      <c r="D337" s="17"/>
    </row>
    <row r="338" spans="3:4" ht="12.75">
      <c r="C338" s="17"/>
      <c r="D338" s="17"/>
    </row>
    <row r="339" spans="3:4" ht="12.75">
      <c r="C339" s="17"/>
      <c r="D339" s="17"/>
    </row>
    <row r="340" spans="3:4" ht="12.75">
      <c r="C340" s="17"/>
      <c r="D340" s="17"/>
    </row>
    <row r="341" spans="3:4" ht="12.75">
      <c r="C341" s="17"/>
      <c r="D341" s="17"/>
    </row>
    <row r="342" spans="3:4" ht="12.75">
      <c r="C342" s="17"/>
      <c r="D342" s="17"/>
    </row>
    <row r="343" spans="3:4" ht="12.75">
      <c r="C343" s="17"/>
      <c r="D343" s="17"/>
    </row>
    <row r="344" spans="3:4" ht="12.75">
      <c r="C344" s="17"/>
      <c r="D344" s="17"/>
    </row>
    <row r="345" spans="3:4" ht="12.75">
      <c r="C345" s="17"/>
      <c r="D345" s="17"/>
    </row>
    <row r="346" spans="3:4" ht="12.75">
      <c r="C346" s="17"/>
      <c r="D346" s="17"/>
    </row>
    <row r="347" spans="3:4" ht="12.75">
      <c r="C347" s="17"/>
      <c r="D347" s="17"/>
    </row>
    <row r="348" spans="3:4" ht="12.75">
      <c r="C348" s="17"/>
      <c r="D348" s="17"/>
    </row>
    <row r="349" spans="3:4" ht="12.75">
      <c r="C349" s="17"/>
      <c r="D349" s="17"/>
    </row>
    <row r="350" spans="3:4" ht="12.75">
      <c r="C350" s="17"/>
      <c r="D350" s="17"/>
    </row>
    <row r="351" spans="3:4" ht="12.75">
      <c r="C351" s="17"/>
      <c r="D351" s="17"/>
    </row>
    <row r="352" spans="3:4" ht="12.75">
      <c r="C352" s="17"/>
      <c r="D352" s="17"/>
    </row>
    <row r="353" spans="3:4" ht="12.75">
      <c r="C353" s="17"/>
      <c r="D353" s="17"/>
    </row>
    <row r="354" spans="3:4" ht="12.75">
      <c r="C354" s="17"/>
      <c r="D354" s="17"/>
    </row>
    <row r="355" spans="3:4" ht="12.75">
      <c r="C355" s="17"/>
      <c r="D355" s="17"/>
    </row>
    <row r="356" spans="3:4" ht="12.75">
      <c r="C356" s="17"/>
      <c r="D356" s="17"/>
    </row>
    <row r="357" spans="3:4" ht="12.75">
      <c r="C357" s="17"/>
      <c r="D357" s="17"/>
    </row>
    <row r="358" spans="3:4" ht="12.75">
      <c r="C358" s="17"/>
      <c r="D358" s="17"/>
    </row>
    <row r="359" spans="3:4" ht="12.75">
      <c r="C359" s="17"/>
      <c r="D359" s="17"/>
    </row>
    <row r="360" spans="3:4" ht="12.75">
      <c r="C360" s="17"/>
      <c r="D360" s="17"/>
    </row>
    <row r="361" spans="3:4" ht="12.75">
      <c r="C361" s="17"/>
      <c r="D361" s="17"/>
    </row>
    <row r="362" spans="3:4" ht="12.75">
      <c r="C362" s="17"/>
      <c r="D362" s="17"/>
    </row>
    <row r="363" spans="3:4" ht="12.75">
      <c r="C363" s="17"/>
      <c r="D363" s="17"/>
    </row>
    <row r="364" spans="3:4" ht="12.75">
      <c r="C364" s="17"/>
      <c r="D364" s="17"/>
    </row>
    <row r="365" spans="3:4" ht="12.75">
      <c r="C365" s="17"/>
      <c r="D365" s="17"/>
    </row>
    <row r="366" spans="3:4" ht="12.75">
      <c r="C366" s="17"/>
      <c r="D366" s="17"/>
    </row>
    <row r="367" spans="3:4" ht="12.75">
      <c r="C367" s="17"/>
      <c r="D367" s="17"/>
    </row>
    <row r="368" spans="3:4" ht="12.75">
      <c r="C368" s="17"/>
      <c r="D368" s="17"/>
    </row>
    <row r="369" spans="3:4" ht="12.75">
      <c r="C369" s="17"/>
      <c r="D369" s="17"/>
    </row>
    <row r="370" spans="3:4" ht="12.75">
      <c r="C370" s="17"/>
      <c r="D370" s="17"/>
    </row>
    <row r="371" spans="3:4" ht="12.75">
      <c r="C371" s="17"/>
      <c r="D371" s="17"/>
    </row>
    <row r="372" spans="3:4" ht="12.75">
      <c r="C372" s="17"/>
      <c r="D372" s="17"/>
    </row>
    <row r="373" spans="3:4" ht="12.75">
      <c r="C373" s="17"/>
      <c r="D373" s="17"/>
    </row>
    <row r="374" spans="3:4" ht="12.75">
      <c r="C374" s="17"/>
      <c r="D374" s="17"/>
    </row>
    <row r="375" spans="3:4" ht="12.75">
      <c r="C375" s="17"/>
      <c r="D375" s="17"/>
    </row>
    <row r="376" spans="3:4" ht="12.75">
      <c r="C376" s="17"/>
      <c r="D376" s="17"/>
    </row>
    <row r="377" spans="3:4" ht="12.75">
      <c r="C377" s="17"/>
      <c r="D377" s="17"/>
    </row>
    <row r="378" spans="3:4" ht="12.75">
      <c r="C378" s="17"/>
      <c r="D378" s="17"/>
    </row>
    <row r="379" spans="3:4" ht="12.75">
      <c r="C379" s="17"/>
      <c r="D379" s="17"/>
    </row>
    <row r="380" spans="3:4" ht="12.75">
      <c r="C380" s="17"/>
      <c r="D380" s="17"/>
    </row>
    <row r="381" spans="3:4" ht="12.75">
      <c r="C381" s="17"/>
      <c r="D381" s="17"/>
    </row>
    <row r="382" spans="3:4" ht="12.75">
      <c r="C382" s="17"/>
      <c r="D382" s="17"/>
    </row>
    <row r="383" spans="3:4" ht="12.75">
      <c r="C383" s="17"/>
      <c r="D383" s="17"/>
    </row>
    <row r="384" spans="3:4" ht="12.75">
      <c r="C384" s="17"/>
      <c r="D384" s="17"/>
    </row>
    <row r="385" spans="3:4" ht="12.75">
      <c r="C385" s="17"/>
      <c r="D385" s="17"/>
    </row>
    <row r="386" spans="3:4" ht="12.75">
      <c r="C386" s="17"/>
      <c r="D386" s="17"/>
    </row>
    <row r="387" spans="3:4" ht="12.75">
      <c r="C387" s="17"/>
      <c r="D387" s="17"/>
    </row>
    <row r="388" spans="3:4" ht="12.75">
      <c r="C388" s="17"/>
      <c r="D388" s="17"/>
    </row>
    <row r="389" spans="3:4" ht="12.75">
      <c r="C389" s="17"/>
      <c r="D389" s="17"/>
    </row>
    <row r="390" spans="3:4" ht="12.75">
      <c r="C390" s="17"/>
      <c r="D390" s="17"/>
    </row>
    <row r="391" spans="3:4" ht="12.75">
      <c r="C391" s="17"/>
      <c r="D391" s="17"/>
    </row>
    <row r="392" spans="3:4" ht="12.75">
      <c r="C392" s="17"/>
      <c r="D392" s="17"/>
    </row>
    <row r="393" spans="3:4" ht="12.75">
      <c r="C393" s="17"/>
      <c r="D393" s="17"/>
    </row>
    <row r="394" spans="3:4" ht="12.75">
      <c r="C394" s="17"/>
      <c r="D394" s="17"/>
    </row>
    <row r="395" spans="3:4" ht="12.75">
      <c r="C395" s="17"/>
      <c r="D395" s="17"/>
    </row>
    <row r="396" spans="3:4" ht="12.75">
      <c r="C396" s="17"/>
      <c r="D396" s="17"/>
    </row>
    <row r="397" spans="3:4" ht="12.75">
      <c r="C397" s="17"/>
      <c r="D397" s="17"/>
    </row>
    <row r="398" spans="3:4" ht="12.75">
      <c r="C398" s="17"/>
      <c r="D398" s="17"/>
    </row>
    <row r="399" spans="3:4" ht="12.75">
      <c r="C399" s="17"/>
      <c r="D399" s="17"/>
    </row>
    <row r="400" spans="3:4" ht="12.75">
      <c r="C400" s="17"/>
      <c r="D400" s="17"/>
    </row>
    <row r="401" spans="3:4" ht="12.75">
      <c r="C401" s="17"/>
      <c r="D401" s="17"/>
    </row>
    <row r="402" spans="3:4" ht="12.75">
      <c r="C402" s="17"/>
      <c r="D402" s="17"/>
    </row>
    <row r="403" spans="3:4" ht="12.75">
      <c r="C403" s="17"/>
      <c r="D403" s="17"/>
    </row>
    <row r="404" spans="3:4" ht="12.75">
      <c r="C404" s="17"/>
      <c r="D404" s="17"/>
    </row>
    <row r="405" spans="3:4" ht="12.75">
      <c r="C405" s="17"/>
      <c r="D405" s="17"/>
    </row>
    <row r="406" spans="3:4" ht="12.75">
      <c r="C406" s="17"/>
      <c r="D406" s="17"/>
    </row>
    <row r="407" spans="3:4" ht="12.75">
      <c r="C407" s="17"/>
      <c r="D407" s="17"/>
    </row>
    <row r="408" spans="3:4" ht="12.75">
      <c r="C408" s="17"/>
      <c r="D408" s="17"/>
    </row>
    <row r="409" spans="3:4" ht="12.75">
      <c r="C409" s="17"/>
      <c r="D409" s="17"/>
    </row>
    <row r="410" spans="3:4" ht="12.75">
      <c r="C410" s="17"/>
      <c r="D410" s="17"/>
    </row>
    <row r="411" spans="3:4" ht="12.75">
      <c r="C411" s="17"/>
      <c r="D411" s="17"/>
    </row>
    <row r="412" spans="3:4" ht="12.75">
      <c r="C412" s="17"/>
      <c r="D412" s="17"/>
    </row>
    <row r="413" spans="3:4" ht="12.75">
      <c r="C413" s="17"/>
      <c r="D413" s="17"/>
    </row>
    <row r="414" spans="3:4" ht="12.75">
      <c r="C414" s="17"/>
      <c r="D414" s="17"/>
    </row>
    <row r="415" spans="3:4" ht="12.75">
      <c r="C415" s="17"/>
      <c r="D415" s="17"/>
    </row>
    <row r="416" spans="3:4" ht="12.75">
      <c r="C416" s="17"/>
      <c r="D416" s="17"/>
    </row>
    <row r="417" spans="3:4" ht="12.75">
      <c r="C417" s="17"/>
      <c r="D417" s="17"/>
    </row>
    <row r="418" spans="3:4" ht="12.75">
      <c r="C418" s="17"/>
      <c r="D418" s="17"/>
    </row>
    <row r="419" spans="3:4" ht="12.75">
      <c r="C419" s="17"/>
      <c r="D419" s="17"/>
    </row>
    <row r="420" spans="3:4" ht="12.75">
      <c r="C420" s="17"/>
      <c r="D420" s="17"/>
    </row>
    <row r="421" spans="3:4" ht="12.75">
      <c r="C421" s="17"/>
      <c r="D421" s="17"/>
    </row>
    <row r="422" spans="3:4" ht="12.75">
      <c r="C422" s="17"/>
      <c r="D422" s="17"/>
    </row>
    <row r="423" spans="3:4" ht="12.75">
      <c r="C423" s="17"/>
      <c r="D423" s="17"/>
    </row>
    <row r="424" spans="3:4" ht="12.75">
      <c r="C424" s="17"/>
      <c r="D424" s="17"/>
    </row>
    <row r="425" spans="3:4" ht="12.75">
      <c r="C425" s="17"/>
      <c r="D425" s="17"/>
    </row>
    <row r="426" spans="3:4" ht="12.75">
      <c r="C426" s="17"/>
      <c r="D426" s="17"/>
    </row>
    <row r="427" spans="3:4" ht="12.75">
      <c r="C427" s="17"/>
      <c r="D427" s="17"/>
    </row>
    <row r="428" spans="3:4" ht="12.75">
      <c r="C428" s="17"/>
      <c r="D428" s="17"/>
    </row>
    <row r="429" spans="3:4" ht="12.75">
      <c r="C429" s="17"/>
      <c r="D429" s="17"/>
    </row>
    <row r="430" spans="3:4" ht="12.75">
      <c r="C430" s="17"/>
      <c r="D430" s="17"/>
    </row>
    <row r="431" spans="3:4" ht="12.75">
      <c r="C431" s="17"/>
      <c r="D431" s="17"/>
    </row>
    <row r="432" spans="3:4" ht="12.75">
      <c r="C432" s="17"/>
      <c r="D432" s="17"/>
    </row>
    <row r="433" spans="3:4" ht="12.75">
      <c r="C433" s="17"/>
      <c r="D433" s="17"/>
    </row>
    <row r="434" spans="3:4" ht="12.75">
      <c r="C434" s="17"/>
      <c r="D434" s="17"/>
    </row>
    <row r="435" spans="3:4" ht="12.75">
      <c r="C435" s="17"/>
      <c r="D435" s="17"/>
    </row>
    <row r="436" spans="3:4" ht="12.75">
      <c r="C436" s="17"/>
      <c r="D436" s="17"/>
    </row>
    <row r="437" spans="3:4" ht="12.75">
      <c r="C437" s="17"/>
      <c r="D437" s="17"/>
    </row>
    <row r="438" spans="3:4" ht="12.75">
      <c r="C438" s="17"/>
      <c r="D438" s="17"/>
    </row>
    <row r="439" spans="3:4" ht="12.75">
      <c r="C439" s="17"/>
      <c r="D439" s="17"/>
    </row>
    <row r="440" spans="3:4" ht="12.75">
      <c r="C440" s="17"/>
      <c r="D440" s="17"/>
    </row>
    <row r="441" spans="3:4" ht="12.75">
      <c r="C441" s="17"/>
      <c r="D441" s="17"/>
    </row>
    <row r="442" spans="3:4" ht="12.75">
      <c r="C442" s="17"/>
      <c r="D442" s="17"/>
    </row>
    <row r="443" spans="3:4" ht="12.75">
      <c r="C443" s="17"/>
      <c r="D443" s="17"/>
    </row>
    <row r="444" spans="3:4" ht="12.75">
      <c r="C444" s="17"/>
      <c r="D444" s="17"/>
    </row>
    <row r="445" spans="3:4" ht="12.75">
      <c r="C445" s="17"/>
      <c r="D445" s="17"/>
    </row>
    <row r="446" spans="3:4" ht="12.75">
      <c r="C446" s="17"/>
      <c r="D446" s="17"/>
    </row>
    <row r="447" spans="3:4" ht="12.75">
      <c r="C447" s="17"/>
      <c r="D447" s="17"/>
    </row>
    <row r="448" spans="3:4" ht="12.75">
      <c r="C448" s="17"/>
      <c r="D448" s="17"/>
    </row>
    <row r="449" spans="3:4" ht="12.75">
      <c r="C449" s="17"/>
      <c r="D449" s="17"/>
    </row>
    <row r="450" spans="3:4" ht="12.75">
      <c r="C450" s="17"/>
      <c r="D450" s="17"/>
    </row>
    <row r="451" spans="3:4" ht="12.75">
      <c r="C451" s="17"/>
      <c r="D451" s="17"/>
    </row>
    <row r="452" spans="3:4" ht="12.75">
      <c r="C452" s="17"/>
      <c r="D452" s="17"/>
    </row>
    <row r="453" spans="3:4" ht="12.75">
      <c r="C453" s="17"/>
      <c r="D453" s="17"/>
    </row>
    <row r="454" spans="3:4" ht="12.75">
      <c r="C454" s="17"/>
      <c r="D454" s="17"/>
    </row>
    <row r="455" spans="3:4" ht="12.75">
      <c r="C455" s="17"/>
      <c r="D455" s="17"/>
    </row>
    <row r="456" spans="3:4" ht="12.75">
      <c r="C456" s="17"/>
      <c r="D456" s="17"/>
    </row>
    <row r="457" spans="3:4" ht="12.75">
      <c r="C457" s="17"/>
      <c r="D457" s="17"/>
    </row>
    <row r="458" spans="3:4" ht="12.75">
      <c r="C458" s="17"/>
      <c r="D458" s="17"/>
    </row>
    <row r="459" spans="3:4" ht="12.75">
      <c r="C459" s="17"/>
      <c r="D459" s="17"/>
    </row>
    <row r="460" spans="3:4" ht="12.75">
      <c r="C460" s="17"/>
      <c r="D460" s="17"/>
    </row>
    <row r="461" spans="3:4" ht="12.75">
      <c r="C461" s="17"/>
      <c r="D461" s="17"/>
    </row>
    <row r="462" spans="3:4" ht="12.75">
      <c r="C462" s="17"/>
      <c r="D462" s="17"/>
    </row>
    <row r="463" spans="3:4" ht="12.75">
      <c r="C463" s="17"/>
      <c r="D463" s="17"/>
    </row>
    <row r="464" spans="3:4" ht="12.75">
      <c r="C464" s="17"/>
      <c r="D464" s="17"/>
    </row>
    <row r="465" spans="3:4" ht="12.75">
      <c r="C465" s="17"/>
      <c r="D465" s="17"/>
    </row>
    <row r="466" spans="3:4" ht="12.75">
      <c r="C466" s="17"/>
      <c r="D466" s="17"/>
    </row>
    <row r="467" spans="3:4" ht="12.75">
      <c r="C467" s="17"/>
      <c r="D467" s="17"/>
    </row>
    <row r="468" spans="3:4" ht="12.75">
      <c r="C468" s="17"/>
      <c r="D468" s="17"/>
    </row>
    <row r="469" spans="3:4" ht="12.75">
      <c r="C469" s="17"/>
      <c r="D469" s="17"/>
    </row>
    <row r="470" spans="3:4" ht="12.75">
      <c r="C470" s="17"/>
      <c r="D470" s="17"/>
    </row>
    <row r="471" spans="3:4" ht="12.75">
      <c r="C471" s="17"/>
      <c r="D471" s="17"/>
    </row>
    <row r="472" spans="3:4" ht="12.75">
      <c r="C472" s="17"/>
      <c r="D472" s="17"/>
    </row>
    <row r="473" spans="3:4" ht="12.75">
      <c r="C473" s="17"/>
      <c r="D473" s="17"/>
    </row>
    <row r="474" spans="3:4" ht="12.75">
      <c r="C474" s="17"/>
      <c r="D474" s="17"/>
    </row>
    <row r="475" spans="3:4" ht="12.75">
      <c r="C475" s="17"/>
      <c r="D475" s="17"/>
    </row>
    <row r="476" spans="3:4" ht="12.75">
      <c r="C476" s="17"/>
      <c r="D476" s="17"/>
    </row>
    <row r="477" spans="3:4" ht="12.75">
      <c r="C477" s="17"/>
      <c r="D477" s="17"/>
    </row>
    <row r="478" spans="3:4" ht="12.75">
      <c r="C478" s="17"/>
      <c r="D478" s="17"/>
    </row>
    <row r="479" spans="3:4" ht="12.75">
      <c r="C479" s="17"/>
      <c r="D479" s="17"/>
    </row>
    <row r="480" spans="3:4" ht="12.75">
      <c r="C480" s="17"/>
      <c r="D480" s="17"/>
    </row>
    <row r="481" spans="3:4" ht="12.75">
      <c r="C481" s="17"/>
      <c r="D481" s="17"/>
    </row>
    <row r="482" spans="3:4" ht="12.75">
      <c r="C482" s="17"/>
      <c r="D482" s="17"/>
    </row>
    <row r="483" spans="3:4" ht="12.75">
      <c r="C483" s="17"/>
      <c r="D483" s="17"/>
    </row>
    <row r="484" spans="3:4" ht="12.75">
      <c r="C484" s="17"/>
      <c r="D484" s="17"/>
    </row>
    <row r="485" spans="3:4" ht="12.75">
      <c r="C485" s="17"/>
      <c r="D485" s="17"/>
    </row>
    <row r="486" spans="3:4" ht="12.75">
      <c r="C486" s="17"/>
      <c r="D486" s="17"/>
    </row>
    <row r="487" spans="3:4" ht="12.75">
      <c r="C487" s="17"/>
      <c r="D487" s="17"/>
    </row>
    <row r="488" spans="3:4" ht="12.75">
      <c r="C488" s="17"/>
      <c r="D488" s="17"/>
    </row>
    <row r="489" spans="3:4" ht="12.75">
      <c r="C489" s="17"/>
      <c r="D489" s="17"/>
    </row>
    <row r="490" spans="3:4" ht="12.75">
      <c r="C490" s="17"/>
      <c r="D490" s="17"/>
    </row>
    <row r="491" spans="3:4" ht="12.75">
      <c r="C491" s="17"/>
      <c r="D491" s="17"/>
    </row>
    <row r="492" spans="3:4" ht="12.75">
      <c r="C492" s="17"/>
      <c r="D492" s="17"/>
    </row>
    <row r="493" spans="3:4" ht="12.75">
      <c r="C493" s="17"/>
      <c r="D493" s="17"/>
    </row>
    <row r="494" spans="3:4" ht="12.75">
      <c r="C494" s="17"/>
      <c r="D494" s="17"/>
    </row>
    <row r="495" spans="3:4" ht="12.75">
      <c r="C495" s="17"/>
      <c r="D495" s="17"/>
    </row>
    <row r="496" spans="3:4" ht="12.75">
      <c r="C496" s="17"/>
      <c r="D496" s="17"/>
    </row>
    <row r="497" spans="3:4" ht="12.75">
      <c r="C497" s="17"/>
      <c r="D497" s="17"/>
    </row>
    <row r="498" spans="3:4" ht="12.75">
      <c r="C498" s="17"/>
      <c r="D498" s="17"/>
    </row>
    <row r="499" spans="3:4" ht="12.75">
      <c r="C499" s="17"/>
      <c r="D499" s="17"/>
    </row>
  </sheetData>
  <sheetProtection/>
  <mergeCells count="6">
    <mergeCell ref="A16:A18"/>
    <mergeCell ref="A3:B3"/>
    <mergeCell ref="A4:B4"/>
    <mergeCell ref="A1:D1"/>
    <mergeCell ref="A7:A9"/>
    <mergeCell ref="A10:A12"/>
  </mergeCells>
  <printOptions/>
  <pageMargins left="0.75" right="0.75" top="1"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16">
      <selection activeCell="A33" sqref="A33"/>
    </sheetView>
  </sheetViews>
  <sheetFormatPr defaultColWidth="9.00390625" defaultRowHeight="12.75"/>
  <cols>
    <col min="1" max="1" width="39.75390625" style="122" customWidth="1"/>
    <col min="2" max="2" width="14.625" style="122" customWidth="1"/>
    <col min="3" max="12" width="11.00390625" style="122" customWidth="1"/>
    <col min="13" max="16384" width="9.125" style="122" customWidth="1"/>
  </cols>
  <sheetData>
    <row r="1" spans="1:12" ht="23.25" customHeight="1">
      <c r="A1" s="124"/>
      <c r="B1" s="181" t="s">
        <v>190</v>
      </c>
      <c r="C1" s="181" t="s">
        <v>55</v>
      </c>
      <c r="D1" s="181" t="s">
        <v>56</v>
      </c>
      <c r="E1" s="181" t="s">
        <v>62</v>
      </c>
      <c r="F1" s="181" t="s">
        <v>63</v>
      </c>
      <c r="G1" s="181" t="s">
        <v>64</v>
      </c>
      <c r="H1" s="181" t="s">
        <v>66</v>
      </c>
      <c r="I1" s="181" t="s">
        <v>67</v>
      </c>
      <c r="J1" s="181" t="s">
        <v>68</v>
      </c>
      <c r="K1" s="181" t="s">
        <v>69</v>
      </c>
      <c r="L1" s="182" t="s">
        <v>70</v>
      </c>
    </row>
    <row r="2" spans="1:12" s="125" customFormat="1" ht="16.5" customHeight="1">
      <c r="A2" s="134" t="s">
        <v>181</v>
      </c>
      <c r="B2" s="130"/>
      <c r="C2" s="130"/>
      <c r="D2" s="130"/>
      <c r="E2" s="130"/>
      <c r="F2" s="130"/>
      <c r="G2" s="130"/>
      <c r="H2" s="130"/>
      <c r="I2" s="130"/>
      <c r="J2" s="130"/>
      <c r="K2" s="130"/>
      <c r="L2" s="130"/>
    </row>
    <row r="3" spans="1:12" s="127" customFormat="1" ht="18" customHeight="1">
      <c r="A3" s="230" t="s">
        <v>182</v>
      </c>
      <c r="B3" s="126"/>
      <c r="C3" s="126"/>
      <c r="D3" s="126"/>
      <c r="E3" s="126"/>
      <c r="F3" s="126"/>
      <c r="G3" s="126"/>
      <c r="H3" s="126"/>
      <c r="I3" s="126"/>
      <c r="J3" s="126"/>
      <c r="K3" s="126"/>
      <c r="L3" s="126"/>
    </row>
    <row r="4" spans="1:12" s="127" customFormat="1" ht="30" customHeight="1">
      <c r="A4" s="97" t="s">
        <v>270</v>
      </c>
      <c r="B4" s="132"/>
      <c r="C4" s="132">
        <f>'ΛΜΟΣ ΕΚΜΕΤ '!B11</f>
        <v>0</v>
      </c>
      <c r="D4" s="132">
        <f>'ΛΜΟΣ ΕΚΜΕΤ '!C11</f>
        <v>0</v>
      </c>
      <c r="E4" s="132">
        <f>'ΛΜΟΣ ΕΚΜΕΤ '!D11</f>
        <v>0</v>
      </c>
      <c r="F4" s="132">
        <f>'ΛΜΟΣ ΕΚΜΕΤ '!E11</f>
        <v>0</v>
      </c>
      <c r="G4" s="132">
        <f>'ΛΜΟΣ ΕΚΜΕΤ '!F11</f>
        <v>0</v>
      </c>
      <c r="H4" s="132">
        <f>'ΛΜΟΣ ΕΚΜΕΤ '!G11</f>
        <v>0</v>
      </c>
      <c r="I4" s="132">
        <f>'ΛΜΟΣ ΕΚΜΕΤ '!H11</f>
        <v>0</v>
      </c>
      <c r="J4" s="132">
        <f>'ΛΜΟΣ ΕΚΜΕΤ '!I11</f>
        <v>0</v>
      </c>
      <c r="K4" s="132">
        <f>'ΛΜΟΣ ΕΚΜΕΤ '!J11</f>
        <v>0</v>
      </c>
      <c r="L4" s="132">
        <f>'ΛΜΟΣ ΕΚΜΕΤ '!K11</f>
        <v>0</v>
      </c>
    </row>
    <row r="5" spans="1:12" ht="18" customHeight="1">
      <c r="A5" s="231" t="s">
        <v>191</v>
      </c>
      <c r="B5" s="133">
        <f>B4</f>
        <v>0</v>
      </c>
      <c r="C5" s="133">
        <f aca="true" t="shared" si="0" ref="C5:L5">C4</f>
        <v>0</v>
      </c>
      <c r="D5" s="133">
        <f t="shared" si="0"/>
        <v>0</v>
      </c>
      <c r="E5" s="133">
        <f t="shared" si="0"/>
        <v>0</v>
      </c>
      <c r="F5" s="133">
        <f t="shared" si="0"/>
        <v>0</v>
      </c>
      <c r="G5" s="133">
        <f t="shared" si="0"/>
        <v>0</v>
      </c>
      <c r="H5" s="133">
        <f t="shared" si="0"/>
        <v>0</v>
      </c>
      <c r="I5" s="133">
        <f t="shared" si="0"/>
        <v>0</v>
      </c>
      <c r="J5" s="133">
        <f t="shared" si="0"/>
        <v>0</v>
      </c>
      <c r="K5" s="133">
        <f t="shared" si="0"/>
        <v>0</v>
      </c>
      <c r="L5" s="133">
        <f t="shared" si="0"/>
        <v>0</v>
      </c>
    </row>
    <row r="6" spans="1:12" s="127" customFormat="1" ht="18" customHeight="1">
      <c r="A6" s="120" t="s">
        <v>183</v>
      </c>
      <c r="B6" s="128"/>
      <c r="C6" s="128"/>
      <c r="D6" s="128"/>
      <c r="E6" s="128"/>
      <c r="F6" s="128"/>
      <c r="G6" s="128"/>
      <c r="H6" s="128"/>
      <c r="I6" s="128"/>
      <c r="J6" s="128"/>
      <c r="K6" s="128"/>
      <c r="L6" s="128"/>
    </row>
    <row r="7" spans="1:12" ht="18" customHeight="1">
      <c r="A7" s="232" t="s">
        <v>184</v>
      </c>
      <c r="B7" s="132">
        <f>ΚΟΣΤΟΣ!C18</f>
        <v>0</v>
      </c>
      <c r="C7" s="150"/>
      <c r="D7" s="150"/>
      <c r="E7" s="150"/>
      <c r="F7" s="150"/>
      <c r="G7" s="150"/>
      <c r="H7" s="150"/>
      <c r="I7" s="150"/>
      <c r="J7" s="150"/>
      <c r="K7" s="150"/>
      <c r="L7" s="150"/>
    </row>
    <row r="8" spans="1:12" ht="18" customHeight="1">
      <c r="A8" s="233" t="s">
        <v>265</v>
      </c>
      <c r="B8" s="128"/>
      <c r="C8" s="132">
        <f>'ΚΕΦΑΛΑΙΟ ΚΙΝΗΣΗΣ'!C17</f>
        <v>0</v>
      </c>
      <c r="D8" s="132">
        <f>'ΚΕΦΑΛΑΙΟ ΚΙΝΗΣΗΣ'!D17-'ΚΕΦΑΛΑΙΟ ΚΙΝΗΣΗΣ'!C17</f>
        <v>0</v>
      </c>
      <c r="E8" s="132">
        <f>'ΚΕΦΑΛΑΙΟ ΚΙΝΗΣΗΣ'!E17-'ΚΕΦΑΛΑΙΟ ΚΙΝΗΣΗΣ'!D17</f>
        <v>0</v>
      </c>
      <c r="F8" s="132">
        <f>'ΚΕΦΑΛΑΙΟ ΚΙΝΗΣΗΣ'!F17-'ΚΕΦΑΛΑΙΟ ΚΙΝΗΣΗΣ'!E17</f>
        <v>0</v>
      </c>
      <c r="G8" s="132">
        <f>'ΚΕΦΑΛΑΙΟ ΚΙΝΗΣΗΣ'!G17-'ΚΕΦΑΛΑΙΟ ΚΙΝΗΣΗΣ'!F17</f>
        <v>0</v>
      </c>
      <c r="H8" s="132">
        <f>'ΚΕΦΑΛΑΙΟ ΚΙΝΗΣΗΣ'!H17-'ΚΕΦΑΛΑΙΟ ΚΙΝΗΣΗΣ'!G17</f>
        <v>0</v>
      </c>
      <c r="I8" s="132">
        <f>'ΚΕΦΑΛΑΙΟ ΚΙΝΗΣΗΣ'!I17-'ΚΕΦΑΛΑΙΟ ΚΙΝΗΣΗΣ'!H17</f>
        <v>0</v>
      </c>
      <c r="J8" s="132">
        <f>'ΚΕΦΑΛΑΙΟ ΚΙΝΗΣΗΣ'!J17-'ΚΕΦΑΛΑΙΟ ΚΙΝΗΣΗΣ'!I17</f>
        <v>0</v>
      </c>
      <c r="K8" s="132">
        <f>'ΚΕΦΑΛΑΙΟ ΚΙΝΗΣΗΣ'!K17-'ΚΕΦΑΛΑΙΟ ΚΙΝΗΣΗΣ'!J17</f>
        <v>0</v>
      </c>
      <c r="L8" s="132">
        <f>'ΚΕΦΑΛΑΙΟ ΚΙΝΗΣΗΣ'!L17-'ΚΕΦΑΛΑΙΟ ΚΙΝΗΣΗΣ'!K17</f>
        <v>0</v>
      </c>
    </row>
    <row r="9" spans="1:12" ht="18" customHeight="1">
      <c r="A9" s="231" t="s">
        <v>193</v>
      </c>
      <c r="B9" s="133">
        <f>SUM(B7:B8)</f>
        <v>0</v>
      </c>
      <c r="C9" s="133">
        <f>SUM(C7:C8)</f>
        <v>0</v>
      </c>
      <c r="D9" s="133">
        <f aca="true" t="shared" si="1" ref="D9:L9">SUM(D7:D8)</f>
        <v>0</v>
      </c>
      <c r="E9" s="133">
        <f t="shared" si="1"/>
        <v>0</v>
      </c>
      <c r="F9" s="133">
        <f t="shared" si="1"/>
        <v>0</v>
      </c>
      <c r="G9" s="133">
        <f t="shared" si="1"/>
        <v>0</v>
      </c>
      <c r="H9" s="133">
        <f t="shared" si="1"/>
        <v>0</v>
      </c>
      <c r="I9" s="133">
        <f t="shared" si="1"/>
        <v>0</v>
      </c>
      <c r="J9" s="133">
        <f t="shared" si="1"/>
        <v>0</v>
      </c>
      <c r="K9" s="133">
        <f t="shared" si="1"/>
        <v>0</v>
      </c>
      <c r="L9" s="133">
        <f t="shared" si="1"/>
        <v>0</v>
      </c>
    </row>
    <row r="10" spans="1:12" ht="18" customHeight="1">
      <c r="A10" s="234" t="s">
        <v>185</v>
      </c>
      <c r="B10" s="133">
        <f>B5-B9</f>
        <v>0</v>
      </c>
      <c r="C10" s="133">
        <f aca="true" t="shared" si="2" ref="C10:L10">C5-C9</f>
        <v>0</v>
      </c>
      <c r="D10" s="133">
        <f t="shared" si="2"/>
        <v>0</v>
      </c>
      <c r="E10" s="133">
        <f t="shared" si="2"/>
        <v>0</v>
      </c>
      <c r="F10" s="133">
        <f t="shared" si="2"/>
        <v>0</v>
      </c>
      <c r="G10" s="133">
        <f t="shared" si="2"/>
        <v>0</v>
      </c>
      <c r="H10" s="133">
        <f t="shared" si="2"/>
        <v>0</v>
      </c>
      <c r="I10" s="133">
        <f t="shared" si="2"/>
        <v>0</v>
      </c>
      <c r="J10" s="133">
        <f t="shared" si="2"/>
        <v>0</v>
      </c>
      <c r="K10" s="133">
        <f t="shared" si="2"/>
        <v>0</v>
      </c>
      <c r="L10" s="133">
        <f t="shared" si="2"/>
        <v>0</v>
      </c>
    </row>
    <row r="12" spans="1:12" s="129" customFormat="1" ht="16.5" customHeight="1">
      <c r="A12" s="135" t="s">
        <v>0</v>
      </c>
      <c r="B12" s="131"/>
      <c r="C12" s="131"/>
      <c r="D12" s="131"/>
      <c r="E12" s="131"/>
      <c r="F12" s="131"/>
      <c r="G12" s="131"/>
      <c r="H12" s="131"/>
      <c r="I12" s="131"/>
      <c r="J12" s="131"/>
      <c r="K12" s="131"/>
      <c r="L12" s="131"/>
    </row>
    <row r="13" spans="1:12" s="127" customFormat="1" ht="18" customHeight="1">
      <c r="A13" s="230" t="s">
        <v>186</v>
      </c>
      <c r="B13" s="254"/>
      <c r="C13" s="126"/>
      <c r="D13" s="126"/>
      <c r="E13" s="126"/>
      <c r="F13" s="126"/>
      <c r="G13" s="126"/>
      <c r="H13" s="126"/>
      <c r="I13" s="126"/>
      <c r="J13" s="126"/>
      <c r="K13" s="126"/>
      <c r="L13" s="126"/>
    </row>
    <row r="14" spans="1:12" s="127" customFormat="1" ht="30" customHeight="1">
      <c r="A14" s="97" t="s">
        <v>270</v>
      </c>
      <c r="B14" s="254"/>
      <c r="C14" s="253"/>
      <c r="D14" s="253"/>
      <c r="E14" s="253"/>
      <c r="F14" s="253"/>
      <c r="G14" s="253"/>
      <c r="H14" s="253"/>
      <c r="I14" s="253"/>
      <c r="J14" s="253"/>
      <c r="K14" s="253"/>
      <c r="L14" s="253"/>
    </row>
    <row r="15" spans="1:12" ht="18" customHeight="1">
      <c r="A15" s="231" t="s">
        <v>194</v>
      </c>
      <c r="B15" s="133">
        <f aca="true" t="shared" si="3" ref="B15:L15">B14</f>
        <v>0</v>
      </c>
      <c r="C15" s="133">
        <f t="shared" si="3"/>
        <v>0</v>
      </c>
      <c r="D15" s="133">
        <f t="shared" si="3"/>
        <v>0</v>
      </c>
      <c r="E15" s="133">
        <f t="shared" si="3"/>
        <v>0</v>
      </c>
      <c r="F15" s="133">
        <f t="shared" si="3"/>
        <v>0</v>
      </c>
      <c r="G15" s="133">
        <f t="shared" si="3"/>
        <v>0</v>
      </c>
      <c r="H15" s="133">
        <f t="shared" si="3"/>
        <v>0</v>
      </c>
      <c r="I15" s="133">
        <f t="shared" si="3"/>
        <v>0</v>
      </c>
      <c r="J15" s="133">
        <f t="shared" si="3"/>
        <v>0</v>
      </c>
      <c r="K15" s="133">
        <f t="shared" si="3"/>
        <v>0</v>
      </c>
      <c r="L15" s="133">
        <f t="shared" si="3"/>
        <v>0</v>
      </c>
    </row>
    <row r="16" spans="1:12" s="127" customFormat="1" ht="18" customHeight="1">
      <c r="A16" s="120" t="s">
        <v>187</v>
      </c>
      <c r="B16" s="238"/>
      <c r="C16" s="238"/>
      <c r="D16" s="238"/>
      <c r="E16" s="238"/>
      <c r="F16" s="238"/>
      <c r="G16" s="238"/>
      <c r="H16" s="238"/>
      <c r="I16" s="238"/>
      <c r="J16" s="238"/>
      <c r="K16" s="238"/>
      <c r="L16" s="238"/>
    </row>
    <row r="17" spans="1:13" ht="18" customHeight="1">
      <c r="A17" s="232" t="s">
        <v>293</v>
      </c>
      <c r="B17" s="238"/>
      <c r="C17" s="238"/>
      <c r="D17" s="238"/>
      <c r="E17" s="238"/>
      <c r="F17" s="238"/>
      <c r="G17" s="238"/>
      <c r="H17" s="238"/>
      <c r="I17" s="238"/>
      <c r="J17" s="238"/>
      <c r="K17" s="238"/>
      <c r="L17" s="238"/>
      <c r="M17" s="127"/>
    </row>
    <row r="18" spans="1:13" ht="18" customHeight="1">
      <c r="A18" s="233" t="s">
        <v>265</v>
      </c>
      <c r="B18" s="238"/>
      <c r="C18" s="132">
        <f>'ΚΕΦΑΛΑΙΟ ΚΙΝΗΣΗΣ'!C8</f>
        <v>0</v>
      </c>
      <c r="D18" s="132">
        <f>'ΚΕΦΑΛΑΙΟ ΚΙΝΗΣΗΣ'!D8-'ΚΕΦΑΛΑΙΟ ΚΙΝΗΣΗΣ'!C8</f>
        <v>0</v>
      </c>
      <c r="E18" s="132">
        <f>'ΚΕΦΑΛΑΙΟ ΚΙΝΗΣΗΣ'!E8-'ΚΕΦΑΛΑΙΟ ΚΙΝΗΣΗΣ'!D8</f>
        <v>0</v>
      </c>
      <c r="F18" s="132">
        <f>'ΚΕΦΑΛΑΙΟ ΚΙΝΗΣΗΣ'!F8-'ΚΕΦΑΛΑΙΟ ΚΙΝΗΣΗΣ'!E8</f>
        <v>0</v>
      </c>
      <c r="G18" s="132">
        <f>'ΚΕΦΑΛΑΙΟ ΚΙΝΗΣΗΣ'!G8-'ΚΕΦΑΛΑΙΟ ΚΙΝΗΣΗΣ'!F8</f>
        <v>0</v>
      </c>
      <c r="H18" s="132">
        <f>'ΚΕΦΑΛΑΙΟ ΚΙΝΗΣΗΣ'!H8-'ΚΕΦΑΛΑΙΟ ΚΙΝΗΣΗΣ'!G8</f>
        <v>0</v>
      </c>
      <c r="I18" s="132">
        <f>'ΚΕΦΑΛΑΙΟ ΚΙΝΗΣΗΣ'!I8-'ΚΕΦΑΛΑΙΟ ΚΙΝΗΣΗΣ'!H8</f>
        <v>0</v>
      </c>
      <c r="J18" s="132">
        <f>'ΚΕΦΑΛΑΙΟ ΚΙΝΗΣΗΣ'!J8-'ΚΕΦΑΛΑΙΟ ΚΙΝΗΣΗΣ'!I8</f>
        <v>0</v>
      </c>
      <c r="K18" s="132">
        <f>'ΚΕΦΑΛΑΙΟ ΚΙΝΗΣΗΣ'!K8-'ΚΕΦΑΛΑΙΟ ΚΙΝΗΣΗΣ'!J8</f>
        <v>0</v>
      </c>
      <c r="L18" s="132">
        <f>'ΚΕΦΑΛΑΙΟ ΚΙΝΗΣΗΣ'!L8-'ΚΕΦΑΛΑΙΟ ΚΙΝΗΣΗΣ'!K8</f>
        <v>0</v>
      </c>
      <c r="M18" s="127"/>
    </row>
    <row r="19" spans="1:12" ht="18" customHeight="1">
      <c r="A19" s="231" t="s">
        <v>192</v>
      </c>
      <c r="B19" s="133">
        <f aca="true" t="shared" si="4" ref="B19:L19">SUM(B17:B18)</f>
        <v>0</v>
      </c>
      <c r="C19" s="133">
        <f t="shared" si="4"/>
        <v>0</v>
      </c>
      <c r="D19" s="133">
        <f t="shared" si="4"/>
        <v>0</v>
      </c>
      <c r="E19" s="133">
        <f t="shared" si="4"/>
        <v>0</v>
      </c>
      <c r="F19" s="133">
        <f t="shared" si="4"/>
        <v>0</v>
      </c>
      <c r="G19" s="133">
        <f t="shared" si="4"/>
        <v>0</v>
      </c>
      <c r="H19" s="133">
        <f t="shared" si="4"/>
        <v>0</v>
      </c>
      <c r="I19" s="133">
        <f t="shared" si="4"/>
        <v>0</v>
      </c>
      <c r="J19" s="133">
        <f t="shared" si="4"/>
        <v>0</v>
      </c>
      <c r="K19" s="133">
        <f t="shared" si="4"/>
        <v>0</v>
      </c>
      <c r="L19" s="133">
        <f t="shared" si="4"/>
        <v>0</v>
      </c>
    </row>
    <row r="20" spans="1:12" ht="18" customHeight="1">
      <c r="A20" s="234" t="s">
        <v>188</v>
      </c>
      <c r="B20" s="133">
        <f aca="true" t="shared" si="5" ref="B20:L20">B15-B19</f>
        <v>0</v>
      </c>
      <c r="C20" s="133">
        <f t="shared" si="5"/>
        <v>0</v>
      </c>
      <c r="D20" s="133">
        <f t="shared" si="5"/>
        <v>0</v>
      </c>
      <c r="E20" s="133">
        <f t="shared" si="5"/>
        <v>0</v>
      </c>
      <c r="F20" s="133">
        <f t="shared" si="5"/>
        <v>0</v>
      </c>
      <c r="G20" s="133">
        <f t="shared" si="5"/>
        <v>0</v>
      </c>
      <c r="H20" s="133">
        <f t="shared" si="5"/>
        <v>0</v>
      </c>
      <c r="I20" s="133">
        <f t="shared" si="5"/>
        <v>0</v>
      </c>
      <c r="J20" s="133">
        <f t="shared" si="5"/>
        <v>0</v>
      </c>
      <c r="K20" s="133">
        <f t="shared" si="5"/>
        <v>0</v>
      </c>
      <c r="L20" s="133">
        <f t="shared" si="5"/>
        <v>0</v>
      </c>
    </row>
    <row r="21" spans="1:12" s="129" customFormat="1" ht="18.75" customHeight="1">
      <c r="A21" s="239" t="s">
        <v>189</v>
      </c>
      <c r="B21" s="133">
        <f aca="true" t="shared" si="6" ref="B21:L21">B10-B20</f>
        <v>0</v>
      </c>
      <c r="C21" s="133">
        <f t="shared" si="6"/>
        <v>0</v>
      </c>
      <c r="D21" s="133">
        <f t="shared" si="6"/>
        <v>0</v>
      </c>
      <c r="E21" s="133">
        <f t="shared" si="6"/>
        <v>0</v>
      </c>
      <c r="F21" s="133">
        <f t="shared" si="6"/>
        <v>0</v>
      </c>
      <c r="G21" s="133">
        <f t="shared" si="6"/>
        <v>0</v>
      </c>
      <c r="H21" s="133">
        <f t="shared" si="6"/>
        <v>0</v>
      </c>
      <c r="I21" s="133">
        <f t="shared" si="6"/>
        <v>0</v>
      </c>
      <c r="J21" s="133">
        <f t="shared" si="6"/>
        <v>0</v>
      </c>
      <c r="K21" s="133">
        <f t="shared" si="6"/>
        <v>0</v>
      </c>
      <c r="L21" s="133">
        <f t="shared" si="6"/>
        <v>0</v>
      </c>
    </row>
    <row r="22" spans="1:12" ht="10.5">
      <c r="A22" s="123"/>
      <c r="B22" s="123"/>
      <c r="C22" s="123"/>
      <c r="D22" s="123"/>
      <c r="E22" s="123"/>
      <c r="F22" s="123"/>
      <c r="G22" s="123"/>
      <c r="H22" s="123"/>
      <c r="I22" s="123"/>
      <c r="J22" s="123"/>
      <c r="K22" s="123"/>
      <c r="L22" s="123"/>
    </row>
    <row r="23" spans="1:12" ht="17.25" customHeight="1">
      <c r="A23" s="136" t="s">
        <v>195</v>
      </c>
      <c r="B23" s="258" t="e">
        <f>IRR(B21:L21)</f>
        <v>#NUM!</v>
      </c>
      <c r="C23" s="123"/>
      <c r="D23" s="123"/>
      <c r="E23" s="123"/>
      <c r="F23" s="123"/>
      <c r="G23" s="123"/>
      <c r="H23" s="123"/>
      <c r="I23" s="123"/>
      <c r="J23" s="123"/>
      <c r="K23" s="123"/>
      <c r="L23" s="123"/>
    </row>
    <row r="25" spans="1:12" ht="29.25" customHeight="1">
      <c r="A25" s="149" t="s">
        <v>196</v>
      </c>
      <c r="B25" s="191"/>
      <c r="C25" s="191"/>
      <c r="D25" s="191"/>
      <c r="E25" s="191"/>
      <c r="F25" s="191"/>
      <c r="G25" s="191"/>
      <c r="H25" s="191"/>
      <c r="I25" s="191"/>
      <c r="J25" s="191"/>
      <c r="K25" s="191"/>
      <c r="L25" s="192"/>
    </row>
    <row r="26" spans="1:12" ht="39.75" customHeight="1">
      <c r="A26" s="417" t="s">
        <v>440</v>
      </c>
      <c r="B26" s="418"/>
      <c r="C26" s="418"/>
      <c r="D26" s="418"/>
      <c r="E26" s="418"/>
      <c r="F26" s="418"/>
      <c r="G26" s="418"/>
      <c r="H26" s="418"/>
      <c r="I26" s="418"/>
      <c r="J26" s="418"/>
      <c r="K26" s="418"/>
      <c r="L26" s="419"/>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 B15:L15 B19:L19 D9:L9" emptyCellReference="1"/>
    <ignoredError sqref="B23" evalError="1"/>
  </ignoredErrors>
</worksheet>
</file>

<file path=xl/worksheets/sheet21.xml><?xml version="1.0" encoding="utf-8"?>
<worksheet xmlns="http://schemas.openxmlformats.org/spreadsheetml/2006/main" xmlns:r="http://schemas.openxmlformats.org/officeDocument/2006/relationships">
  <sheetPr>
    <pageSetUpPr fitToPage="1"/>
  </sheetPr>
  <dimension ref="A1:AN61"/>
  <sheetViews>
    <sheetView zoomScalePageLayoutView="0" workbookViewId="0" topLeftCell="A1">
      <selection activeCell="T24" sqref="T24"/>
    </sheetView>
  </sheetViews>
  <sheetFormatPr defaultColWidth="9.00390625" defaultRowHeight="12.75"/>
  <cols>
    <col min="1" max="1" width="8.625" style="278" bestFit="1" customWidth="1"/>
    <col min="2" max="2" width="36.625" style="278" customWidth="1"/>
    <col min="3" max="3" width="4.125" style="313" customWidth="1"/>
    <col min="4" max="14" width="4.125" style="278" customWidth="1"/>
    <col min="15" max="15" width="13.25390625" style="278" customWidth="1"/>
    <col min="16" max="16" width="15.875" style="278" customWidth="1"/>
    <col min="17" max="17" width="12.625" style="278" customWidth="1"/>
    <col min="18" max="40" width="9.125" style="277" customWidth="1"/>
    <col min="41" max="16384" width="9.125" style="278" customWidth="1"/>
  </cols>
  <sheetData>
    <row r="1" spans="1:17" ht="46.5" customHeight="1">
      <c r="A1" s="420" t="s">
        <v>398</v>
      </c>
      <c r="B1" s="420"/>
      <c r="C1" s="420"/>
      <c r="D1" s="420"/>
      <c r="E1" s="420"/>
      <c r="F1" s="420"/>
      <c r="G1" s="420"/>
      <c r="H1" s="420"/>
      <c r="I1" s="420"/>
      <c r="J1" s="420"/>
      <c r="K1" s="420"/>
      <c r="L1" s="420"/>
      <c r="M1" s="420"/>
      <c r="N1" s="420"/>
      <c r="O1" s="420"/>
      <c r="P1" s="420"/>
      <c r="Q1" s="420"/>
    </row>
    <row r="2" spans="1:17" ht="64.5" customHeight="1">
      <c r="A2" s="421" t="s">
        <v>436</v>
      </c>
      <c r="B2" s="421"/>
      <c r="C2" s="421"/>
      <c r="D2" s="421"/>
      <c r="E2" s="421"/>
      <c r="F2" s="421"/>
      <c r="G2" s="421"/>
      <c r="H2" s="421"/>
      <c r="I2" s="421"/>
      <c r="J2" s="421"/>
      <c r="K2" s="421"/>
      <c r="L2" s="421"/>
      <c r="M2" s="421"/>
      <c r="N2" s="421"/>
      <c r="O2" s="421"/>
      <c r="P2" s="421"/>
      <c r="Q2" s="421"/>
    </row>
    <row r="3" spans="1:17" ht="13.5" customHeight="1">
      <c r="A3" s="279"/>
      <c r="B3" s="279"/>
      <c r="C3" s="279"/>
      <c r="D3" s="279"/>
      <c r="E3" s="279"/>
      <c r="F3" s="279"/>
      <c r="G3" s="279"/>
      <c r="H3" s="279"/>
      <c r="I3" s="279"/>
      <c r="J3" s="279"/>
      <c r="K3" s="279"/>
      <c r="L3" s="279"/>
      <c r="M3" s="279"/>
      <c r="N3" s="279"/>
      <c r="O3" s="279"/>
      <c r="P3" s="279"/>
      <c r="Q3" s="279"/>
    </row>
    <row r="4" spans="1:17" ht="150.75" customHeight="1">
      <c r="A4" s="422" t="s">
        <v>437</v>
      </c>
      <c r="B4" s="423"/>
      <c r="C4" s="423"/>
      <c r="D4" s="423"/>
      <c r="E4" s="423"/>
      <c r="F4" s="423"/>
      <c r="G4" s="423"/>
      <c r="H4" s="423"/>
      <c r="I4" s="423"/>
      <c r="J4" s="423"/>
      <c r="K4" s="423"/>
      <c r="L4" s="423"/>
      <c r="M4" s="423"/>
      <c r="N4" s="423"/>
      <c r="O4" s="423"/>
      <c r="P4" s="423"/>
      <c r="Q4" s="424"/>
    </row>
    <row r="5" spans="1:17" ht="27" customHeight="1">
      <c r="A5" s="279"/>
      <c r="B5" s="279"/>
      <c r="C5" s="279"/>
      <c r="D5" s="279"/>
      <c r="E5" s="279"/>
      <c r="F5" s="279"/>
      <c r="G5" s="279"/>
      <c r="H5" s="279"/>
      <c r="I5" s="279"/>
      <c r="J5" s="279"/>
      <c r="K5" s="279"/>
      <c r="L5" s="279"/>
      <c r="M5" s="279"/>
      <c r="N5" s="279"/>
      <c r="O5" s="279"/>
      <c r="P5" s="279"/>
      <c r="Q5" s="279"/>
    </row>
    <row r="6" spans="2:17" ht="27" customHeight="1">
      <c r="B6" s="314" t="s">
        <v>438</v>
      </c>
      <c r="C6" s="425"/>
      <c r="D6" s="425"/>
      <c r="E6" s="425"/>
      <c r="F6" s="425"/>
      <c r="G6" s="425"/>
      <c r="H6" s="425"/>
      <c r="I6" s="425"/>
      <c r="J6" s="425"/>
      <c r="K6" s="425"/>
      <c r="L6" s="425"/>
      <c r="M6" s="425"/>
      <c r="N6" s="425"/>
      <c r="O6" s="425"/>
      <c r="P6" s="425"/>
      <c r="Q6" s="425"/>
    </row>
    <row r="7" spans="2:17" ht="27" customHeight="1">
      <c r="B7" s="314" t="s">
        <v>439</v>
      </c>
      <c r="C7" s="426"/>
      <c r="D7" s="426"/>
      <c r="E7" s="426"/>
      <c r="F7" s="426"/>
      <c r="G7" s="426"/>
      <c r="H7" s="426"/>
      <c r="I7" s="426"/>
      <c r="J7" s="426"/>
      <c r="K7" s="426"/>
      <c r="L7" s="426"/>
      <c r="M7" s="426"/>
      <c r="N7" s="426"/>
      <c r="O7" s="426"/>
      <c r="P7" s="426"/>
      <c r="Q7" s="426"/>
    </row>
    <row r="8" spans="1:17" ht="27" customHeight="1">
      <c r="A8" s="312"/>
      <c r="B8" s="279"/>
      <c r="C8" s="279"/>
      <c r="D8" s="279"/>
      <c r="E8" s="279"/>
      <c r="F8" s="279"/>
      <c r="G8" s="279"/>
      <c r="H8" s="279"/>
      <c r="I8" s="279"/>
      <c r="J8" s="279"/>
      <c r="K8" s="279"/>
      <c r="L8" s="279"/>
      <c r="M8" s="279"/>
      <c r="N8" s="279"/>
      <c r="O8" s="279"/>
      <c r="P8" s="279"/>
      <c r="Q8" s="279"/>
    </row>
    <row r="9" spans="1:17" ht="15">
      <c r="A9" s="427" t="s">
        <v>399</v>
      </c>
      <c r="B9" s="427"/>
      <c r="C9" s="427"/>
      <c r="D9" s="427"/>
      <c r="E9" s="427"/>
      <c r="F9" s="427"/>
      <c r="G9" s="427"/>
      <c r="H9" s="427"/>
      <c r="I9" s="427"/>
      <c r="J9" s="427"/>
      <c r="K9" s="427"/>
      <c r="L9" s="427"/>
      <c r="M9" s="427"/>
      <c r="N9" s="427"/>
      <c r="O9" s="427"/>
      <c r="P9" s="427"/>
      <c r="Q9" s="427"/>
    </row>
    <row r="10" spans="1:17" ht="27.75" customHeight="1">
      <c r="A10" s="280"/>
      <c r="B10" s="280"/>
      <c r="C10" s="428" t="s">
        <v>400</v>
      </c>
      <c r="D10" s="429"/>
      <c r="E10" s="429"/>
      <c r="F10" s="428" t="s">
        <v>401</v>
      </c>
      <c r="G10" s="429"/>
      <c r="H10" s="429"/>
      <c r="I10" s="428" t="s">
        <v>402</v>
      </c>
      <c r="J10" s="429"/>
      <c r="K10" s="429"/>
      <c r="L10" s="428" t="s">
        <v>403</v>
      </c>
      <c r="M10" s="429"/>
      <c r="N10" s="429"/>
      <c r="O10" s="281"/>
      <c r="P10" s="281"/>
      <c r="Q10" s="282"/>
    </row>
    <row r="11" spans="1:17" ht="60" customHeight="1">
      <c r="A11" s="283" t="s">
        <v>404</v>
      </c>
      <c r="B11" s="283" t="s">
        <v>405</v>
      </c>
      <c r="C11" s="284" t="s">
        <v>406</v>
      </c>
      <c r="D11" s="284" t="s">
        <v>407</v>
      </c>
      <c r="E11" s="284" t="s">
        <v>408</v>
      </c>
      <c r="F11" s="284" t="s">
        <v>409</v>
      </c>
      <c r="G11" s="284" t="s">
        <v>408</v>
      </c>
      <c r="H11" s="284" t="s">
        <v>406</v>
      </c>
      <c r="I11" s="284" t="s">
        <v>406</v>
      </c>
      <c r="J11" s="284" t="s">
        <v>409</v>
      </c>
      <c r="K11" s="284" t="s">
        <v>410</v>
      </c>
      <c r="L11" s="284" t="s">
        <v>411</v>
      </c>
      <c r="M11" s="284" t="s">
        <v>412</v>
      </c>
      <c r="N11" s="284" t="s">
        <v>413</v>
      </c>
      <c r="O11" s="285" t="s">
        <v>414</v>
      </c>
      <c r="P11" s="285" t="s">
        <v>415</v>
      </c>
      <c r="Q11" s="283" t="s">
        <v>416</v>
      </c>
    </row>
    <row r="12" spans="1:17" ht="15">
      <c r="A12" s="286">
        <v>1</v>
      </c>
      <c r="B12" s="287" t="s">
        <v>417</v>
      </c>
      <c r="C12" s="288">
        <v>0</v>
      </c>
      <c r="D12" s="289">
        <v>0</v>
      </c>
      <c r="E12" s="289">
        <v>0</v>
      </c>
      <c r="F12" s="289">
        <v>0</v>
      </c>
      <c r="G12" s="289">
        <v>0</v>
      </c>
      <c r="H12" s="289">
        <v>0</v>
      </c>
      <c r="I12" s="289">
        <v>0</v>
      </c>
      <c r="J12" s="289">
        <v>0</v>
      </c>
      <c r="K12" s="289">
        <v>0</v>
      </c>
      <c r="L12" s="289">
        <v>0</v>
      </c>
      <c r="M12" s="289">
        <v>0</v>
      </c>
      <c r="N12" s="289">
        <v>0</v>
      </c>
      <c r="O12" s="290"/>
      <c r="P12" s="290"/>
      <c r="Q12" s="291">
        <f>AVERAGE(C12:N12)</f>
        <v>0</v>
      </c>
    </row>
    <row r="13" spans="1:40" s="295" customFormat="1" ht="15">
      <c r="A13" s="286">
        <v>2</v>
      </c>
      <c r="B13" s="292" t="s">
        <v>418</v>
      </c>
      <c r="C13" s="293">
        <v>0</v>
      </c>
      <c r="D13" s="294">
        <v>0</v>
      </c>
      <c r="E13" s="294">
        <v>0</v>
      </c>
      <c r="F13" s="294">
        <v>0</v>
      </c>
      <c r="G13" s="294">
        <v>0</v>
      </c>
      <c r="H13" s="294">
        <v>0</v>
      </c>
      <c r="I13" s="294">
        <v>0</v>
      </c>
      <c r="J13" s="294">
        <v>0</v>
      </c>
      <c r="K13" s="294">
        <v>0</v>
      </c>
      <c r="L13" s="294">
        <v>0</v>
      </c>
      <c r="M13" s="294">
        <v>0</v>
      </c>
      <c r="N13" s="294">
        <v>0</v>
      </c>
      <c r="O13" s="290"/>
      <c r="P13" s="290"/>
      <c r="Q13" s="291">
        <f>AVERAGE(C13:N13)*(7/8)</f>
        <v>0</v>
      </c>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row>
    <row r="14" spans="1:40" s="295" customFormat="1" ht="15">
      <c r="A14" s="286">
        <v>3</v>
      </c>
      <c r="B14" s="292" t="s">
        <v>419</v>
      </c>
      <c r="C14" s="293">
        <v>0</v>
      </c>
      <c r="D14" s="294">
        <v>0</v>
      </c>
      <c r="E14" s="294">
        <v>0</v>
      </c>
      <c r="F14" s="294">
        <v>0</v>
      </c>
      <c r="G14" s="294">
        <v>0</v>
      </c>
      <c r="H14" s="294">
        <v>0</v>
      </c>
      <c r="I14" s="294">
        <v>0</v>
      </c>
      <c r="J14" s="294">
        <v>0</v>
      </c>
      <c r="K14" s="294">
        <v>0</v>
      </c>
      <c r="L14" s="294">
        <v>0</v>
      </c>
      <c r="M14" s="294">
        <v>0</v>
      </c>
      <c r="N14" s="294">
        <v>0</v>
      </c>
      <c r="O14" s="290"/>
      <c r="P14" s="290"/>
      <c r="Q14" s="291">
        <f>AVERAGE(C14:N14)*(6/8)</f>
        <v>0</v>
      </c>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row>
    <row r="15" spans="1:40" s="295" customFormat="1" ht="15">
      <c r="A15" s="286">
        <v>4</v>
      </c>
      <c r="B15" s="292" t="s">
        <v>420</v>
      </c>
      <c r="C15" s="293">
        <v>0</v>
      </c>
      <c r="D15" s="294">
        <v>0</v>
      </c>
      <c r="E15" s="294">
        <v>0</v>
      </c>
      <c r="F15" s="294">
        <v>0</v>
      </c>
      <c r="G15" s="294">
        <v>0</v>
      </c>
      <c r="H15" s="294">
        <v>0</v>
      </c>
      <c r="I15" s="294">
        <v>0</v>
      </c>
      <c r="J15" s="294">
        <v>0</v>
      </c>
      <c r="K15" s="294">
        <v>0</v>
      </c>
      <c r="L15" s="294">
        <v>0</v>
      </c>
      <c r="M15" s="294">
        <v>0</v>
      </c>
      <c r="N15" s="294">
        <v>0</v>
      </c>
      <c r="O15" s="290"/>
      <c r="P15" s="290"/>
      <c r="Q15" s="291">
        <f>AVERAGE(C15:N15)*(5/8)</f>
        <v>0</v>
      </c>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row>
    <row r="16" spans="1:40" s="295" customFormat="1" ht="15">
      <c r="A16" s="286">
        <v>5</v>
      </c>
      <c r="B16" s="292" t="s">
        <v>421</v>
      </c>
      <c r="C16" s="293">
        <v>0</v>
      </c>
      <c r="D16" s="294">
        <v>0</v>
      </c>
      <c r="E16" s="294">
        <v>0</v>
      </c>
      <c r="F16" s="294">
        <v>0</v>
      </c>
      <c r="G16" s="294">
        <v>0</v>
      </c>
      <c r="H16" s="294">
        <v>0</v>
      </c>
      <c r="I16" s="294">
        <v>0</v>
      </c>
      <c r="J16" s="294">
        <v>0</v>
      </c>
      <c r="K16" s="294">
        <v>0</v>
      </c>
      <c r="L16" s="294">
        <v>0</v>
      </c>
      <c r="M16" s="294">
        <v>0</v>
      </c>
      <c r="N16" s="294">
        <v>0</v>
      </c>
      <c r="O16" s="290"/>
      <c r="P16" s="290"/>
      <c r="Q16" s="291">
        <f>AVERAGE(C16:N16)*(4/8)</f>
        <v>0</v>
      </c>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row>
    <row r="17" spans="1:40" s="295" customFormat="1" ht="15">
      <c r="A17" s="286">
        <v>6</v>
      </c>
      <c r="B17" s="292" t="s">
        <v>422</v>
      </c>
      <c r="C17" s="293">
        <v>0</v>
      </c>
      <c r="D17" s="294">
        <v>0</v>
      </c>
      <c r="E17" s="294">
        <v>0</v>
      </c>
      <c r="F17" s="294">
        <v>0</v>
      </c>
      <c r="G17" s="294">
        <v>0</v>
      </c>
      <c r="H17" s="294">
        <v>0</v>
      </c>
      <c r="I17" s="294">
        <v>0</v>
      </c>
      <c r="J17" s="294">
        <v>0</v>
      </c>
      <c r="K17" s="294">
        <v>0</v>
      </c>
      <c r="L17" s="294">
        <v>0</v>
      </c>
      <c r="M17" s="294">
        <v>0</v>
      </c>
      <c r="N17" s="294">
        <v>0</v>
      </c>
      <c r="O17" s="290"/>
      <c r="P17" s="290"/>
      <c r="Q17" s="291">
        <f>AVERAGE(C17:N17)*(3/8)</f>
        <v>0</v>
      </c>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row>
    <row r="18" spans="1:40" s="295" customFormat="1" ht="15">
      <c r="A18" s="286">
        <v>7</v>
      </c>
      <c r="B18" s="292" t="s">
        <v>423</v>
      </c>
      <c r="C18" s="293">
        <v>0</v>
      </c>
      <c r="D18" s="294">
        <v>0</v>
      </c>
      <c r="E18" s="294">
        <v>0</v>
      </c>
      <c r="F18" s="294">
        <v>0</v>
      </c>
      <c r="G18" s="294">
        <v>0</v>
      </c>
      <c r="H18" s="294">
        <v>0</v>
      </c>
      <c r="I18" s="294">
        <v>0</v>
      </c>
      <c r="J18" s="294">
        <v>0</v>
      </c>
      <c r="K18" s="294">
        <v>0</v>
      </c>
      <c r="L18" s="294">
        <v>0</v>
      </c>
      <c r="M18" s="294">
        <v>0</v>
      </c>
      <c r="N18" s="294">
        <v>0</v>
      </c>
      <c r="O18" s="290"/>
      <c r="P18" s="290"/>
      <c r="Q18" s="291">
        <f>AVERAGE(C18:N18)*(2/8)</f>
        <v>0</v>
      </c>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row>
    <row r="19" spans="1:40" s="295" customFormat="1" ht="15">
      <c r="A19" s="286">
        <v>8</v>
      </c>
      <c r="B19" s="292" t="s">
        <v>424</v>
      </c>
      <c r="C19" s="293">
        <v>0</v>
      </c>
      <c r="D19" s="294">
        <v>0</v>
      </c>
      <c r="E19" s="294">
        <v>0</v>
      </c>
      <c r="F19" s="294">
        <v>0</v>
      </c>
      <c r="G19" s="294">
        <v>0</v>
      </c>
      <c r="H19" s="294">
        <v>0</v>
      </c>
      <c r="I19" s="294">
        <v>0</v>
      </c>
      <c r="J19" s="294">
        <v>0</v>
      </c>
      <c r="K19" s="294">
        <v>0</v>
      </c>
      <c r="L19" s="294">
        <v>0</v>
      </c>
      <c r="M19" s="294">
        <v>0</v>
      </c>
      <c r="N19" s="294">
        <v>0</v>
      </c>
      <c r="O19" s="290"/>
      <c r="P19" s="290"/>
      <c r="Q19" s="291">
        <f>AVERAGE(C19:N19)*(1/8)</f>
        <v>0</v>
      </c>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row>
    <row r="20" spans="1:40" s="295" customFormat="1" ht="60">
      <c r="A20" s="286">
        <v>9</v>
      </c>
      <c r="B20" s="296" t="s">
        <v>425</v>
      </c>
      <c r="C20" s="430"/>
      <c r="D20" s="431"/>
      <c r="E20" s="431"/>
      <c r="F20" s="431"/>
      <c r="G20" s="431"/>
      <c r="H20" s="431"/>
      <c r="I20" s="431"/>
      <c r="J20" s="431"/>
      <c r="K20" s="431"/>
      <c r="L20" s="431"/>
      <c r="M20" s="431"/>
      <c r="N20" s="432"/>
      <c r="O20" s="297">
        <v>0</v>
      </c>
      <c r="P20" s="290"/>
      <c r="Q20" s="291">
        <f>O20/2080</f>
        <v>0</v>
      </c>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row>
    <row r="21" spans="1:17" ht="45.75" thickBot="1">
      <c r="A21" s="286">
        <v>10</v>
      </c>
      <c r="B21" s="298" t="s">
        <v>426</v>
      </c>
      <c r="C21" s="430"/>
      <c r="D21" s="431"/>
      <c r="E21" s="431"/>
      <c r="F21" s="431"/>
      <c r="G21" s="431"/>
      <c r="H21" s="431"/>
      <c r="I21" s="431"/>
      <c r="J21" s="431"/>
      <c r="K21" s="431"/>
      <c r="L21" s="431"/>
      <c r="M21" s="431"/>
      <c r="N21" s="432"/>
      <c r="O21" s="299"/>
      <c r="P21" s="300">
        <v>0</v>
      </c>
      <c r="Q21" s="291">
        <f>P21/300</f>
        <v>0</v>
      </c>
    </row>
    <row r="22" spans="1:40" s="303" customFormat="1" ht="15.75" thickBot="1">
      <c r="A22" s="433" t="s">
        <v>427</v>
      </c>
      <c r="B22" s="434"/>
      <c r="C22" s="434"/>
      <c r="D22" s="434"/>
      <c r="E22" s="434"/>
      <c r="F22" s="434"/>
      <c r="G22" s="434"/>
      <c r="H22" s="434"/>
      <c r="I22" s="434"/>
      <c r="J22" s="434"/>
      <c r="K22" s="434"/>
      <c r="L22" s="434"/>
      <c r="M22" s="434"/>
      <c r="N22" s="434"/>
      <c r="O22" s="434"/>
      <c r="P22" s="435"/>
      <c r="Q22" s="301">
        <f>SUM(Q12:Q21)</f>
        <v>0</v>
      </c>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row>
    <row r="23" spans="1:40" s="303" customFormat="1" ht="27" customHeight="1">
      <c r="A23" s="304"/>
      <c r="B23" s="305"/>
      <c r="C23" s="306"/>
      <c r="D23" s="307"/>
      <c r="E23" s="307"/>
      <c r="F23" s="307"/>
      <c r="G23" s="307"/>
      <c r="H23" s="307"/>
      <c r="I23" s="307"/>
      <c r="J23" s="307"/>
      <c r="K23" s="307"/>
      <c r="L23" s="307"/>
      <c r="M23" s="307"/>
      <c r="N23" s="307"/>
      <c r="O23" s="307"/>
      <c r="P23" s="307"/>
      <c r="Q23" s="308"/>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row>
    <row r="24" spans="1:40" s="303" customFormat="1" ht="15">
      <c r="A24" s="428" t="s">
        <v>428</v>
      </c>
      <c r="B24" s="428"/>
      <c r="C24" s="428"/>
      <c r="D24" s="428"/>
      <c r="E24" s="428"/>
      <c r="F24" s="428"/>
      <c r="G24" s="428"/>
      <c r="H24" s="428"/>
      <c r="I24" s="428"/>
      <c r="J24" s="428"/>
      <c r="K24" s="428"/>
      <c r="L24" s="428"/>
      <c r="M24" s="428"/>
      <c r="N24" s="428"/>
      <c r="O24" s="428"/>
      <c r="P24" s="428"/>
      <c r="Q24" s="428"/>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row>
    <row r="25" spans="1:40" s="303" customFormat="1" ht="27" customHeight="1">
      <c r="A25" s="280"/>
      <c r="B25" s="280"/>
      <c r="C25" s="428" t="s">
        <v>400</v>
      </c>
      <c r="D25" s="429"/>
      <c r="E25" s="429"/>
      <c r="F25" s="428" t="s">
        <v>401</v>
      </c>
      <c r="G25" s="429"/>
      <c r="H25" s="429"/>
      <c r="I25" s="428" t="s">
        <v>402</v>
      </c>
      <c r="J25" s="429"/>
      <c r="K25" s="429"/>
      <c r="L25" s="428" t="s">
        <v>403</v>
      </c>
      <c r="M25" s="429"/>
      <c r="N25" s="429"/>
      <c r="O25" s="281"/>
      <c r="P25" s="281"/>
      <c r="Q25" s="28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row>
    <row r="26" spans="1:40" s="303" customFormat="1" ht="51">
      <c r="A26" s="283" t="s">
        <v>404</v>
      </c>
      <c r="B26" s="283" t="s">
        <v>405</v>
      </c>
      <c r="C26" s="284" t="s">
        <v>406</v>
      </c>
      <c r="D26" s="284" t="s">
        <v>407</v>
      </c>
      <c r="E26" s="284" t="s">
        <v>408</v>
      </c>
      <c r="F26" s="284" t="s">
        <v>409</v>
      </c>
      <c r="G26" s="284" t="s">
        <v>408</v>
      </c>
      <c r="H26" s="284" t="s">
        <v>406</v>
      </c>
      <c r="I26" s="284" t="s">
        <v>406</v>
      </c>
      <c r="J26" s="284" t="s">
        <v>409</v>
      </c>
      <c r="K26" s="284" t="s">
        <v>410</v>
      </c>
      <c r="L26" s="284" t="s">
        <v>411</v>
      </c>
      <c r="M26" s="284" t="s">
        <v>412</v>
      </c>
      <c r="N26" s="284" t="s">
        <v>413</v>
      </c>
      <c r="O26" s="285" t="s">
        <v>414</v>
      </c>
      <c r="P26" s="285" t="s">
        <v>415</v>
      </c>
      <c r="Q26" s="283" t="s">
        <v>416</v>
      </c>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row>
    <row r="27" spans="1:40" s="303" customFormat="1" ht="15">
      <c r="A27" s="286">
        <v>1</v>
      </c>
      <c r="B27" s="287" t="s">
        <v>417</v>
      </c>
      <c r="C27" s="288">
        <v>0</v>
      </c>
      <c r="D27" s="289">
        <v>0</v>
      </c>
      <c r="E27" s="289">
        <v>0</v>
      </c>
      <c r="F27" s="289">
        <v>0</v>
      </c>
      <c r="G27" s="289">
        <v>0</v>
      </c>
      <c r="H27" s="289">
        <v>0</v>
      </c>
      <c r="I27" s="289">
        <v>0</v>
      </c>
      <c r="J27" s="289">
        <v>0</v>
      </c>
      <c r="K27" s="289">
        <v>0</v>
      </c>
      <c r="L27" s="289">
        <v>0</v>
      </c>
      <c r="M27" s="289">
        <v>0</v>
      </c>
      <c r="N27" s="289">
        <v>0</v>
      </c>
      <c r="O27" s="290"/>
      <c r="P27" s="290"/>
      <c r="Q27" s="291">
        <f>AVERAGE(C27:N27)</f>
        <v>0</v>
      </c>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row>
    <row r="28" spans="1:40" s="303" customFormat="1" ht="15">
      <c r="A28" s="286">
        <v>2</v>
      </c>
      <c r="B28" s="292" t="s">
        <v>418</v>
      </c>
      <c r="C28" s="293">
        <v>0</v>
      </c>
      <c r="D28" s="294">
        <v>0</v>
      </c>
      <c r="E28" s="294">
        <v>0</v>
      </c>
      <c r="F28" s="294">
        <v>0</v>
      </c>
      <c r="G28" s="294">
        <v>0</v>
      </c>
      <c r="H28" s="294">
        <v>0</v>
      </c>
      <c r="I28" s="294">
        <v>0</v>
      </c>
      <c r="J28" s="294">
        <v>0</v>
      </c>
      <c r="K28" s="294">
        <v>0</v>
      </c>
      <c r="L28" s="294">
        <v>0</v>
      </c>
      <c r="M28" s="294">
        <v>0</v>
      </c>
      <c r="N28" s="294">
        <v>0</v>
      </c>
      <c r="O28" s="290"/>
      <c r="P28" s="290"/>
      <c r="Q28" s="291">
        <f>AVERAGE(C28:N28)*(7/8)</f>
        <v>0</v>
      </c>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row>
    <row r="29" spans="1:40" s="303" customFormat="1" ht="15">
      <c r="A29" s="286">
        <v>3</v>
      </c>
      <c r="B29" s="292" t="s">
        <v>419</v>
      </c>
      <c r="C29" s="293">
        <v>0</v>
      </c>
      <c r="D29" s="294">
        <v>0</v>
      </c>
      <c r="E29" s="294">
        <v>0</v>
      </c>
      <c r="F29" s="294">
        <v>0</v>
      </c>
      <c r="G29" s="294">
        <v>0</v>
      </c>
      <c r="H29" s="294">
        <v>0</v>
      </c>
      <c r="I29" s="294">
        <v>0</v>
      </c>
      <c r="J29" s="294">
        <v>0</v>
      </c>
      <c r="K29" s="294">
        <v>0</v>
      </c>
      <c r="L29" s="294">
        <v>0</v>
      </c>
      <c r="M29" s="294">
        <v>0</v>
      </c>
      <c r="N29" s="294">
        <v>0</v>
      </c>
      <c r="O29" s="290"/>
      <c r="P29" s="290"/>
      <c r="Q29" s="291">
        <f>AVERAGE(C29:N29)*(6/8)</f>
        <v>0</v>
      </c>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row>
    <row r="30" spans="1:40" s="303" customFormat="1" ht="15">
      <c r="A30" s="286">
        <v>4</v>
      </c>
      <c r="B30" s="292" t="s">
        <v>420</v>
      </c>
      <c r="C30" s="293">
        <v>0</v>
      </c>
      <c r="D30" s="294">
        <v>0</v>
      </c>
      <c r="E30" s="294">
        <v>0</v>
      </c>
      <c r="F30" s="294">
        <v>0</v>
      </c>
      <c r="G30" s="294">
        <v>0</v>
      </c>
      <c r="H30" s="294">
        <v>0</v>
      </c>
      <c r="I30" s="294">
        <v>0</v>
      </c>
      <c r="J30" s="294">
        <v>0</v>
      </c>
      <c r="K30" s="294">
        <v>0</v>
      </c>
      <c r="L30" s="294">
        <v>0</v>
      </c>
      <c r="M30" s="294">
        <v>0</v>
      </c>
      <c r="N30" s="294">
        <v>0</v>
      </c>
      <c r="O30" s="290"/>
      <c r="P30" s="290"/>
      <c r="Q30" s="291">
        <f>AVERAGE(C30:N30)*(5/8)</f>
        <v>0</v>
      </c>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row>
    <row r="31" spans="1:40" s="303" customFormat="1" ht="15">
      <c r="A31" s="286">
        <v>5</v>
      </c>
      <c r="B31" s="292" t="s">
        <v>421</v>
      </c>
      <c r="C31" s="293">
        <v>0</v>
      </c>
      <c r="D31" s="294">
        <v>0</v>
      </c>
      <c r="E31" s="294">
        <v>0</v>
      </c>
      <c r="F31" s="294">
        <v>0</v>
      </c>
      <c r="G31" s="294">
        <v>0</v>
      </c>
      <c r="H31" s="294">
        <v>0</v>
      </c>
      <c r="I31" s="294">
        <v>0</v>
      </c>
      <c r="J31" s="294">
        <v>0</v>
      </c>
      <c r="K31" s="294">
        <v>0</v>
      </c>
      <c r="L31" s="294">
        <v>0</v>
      </c>
      <c r="M31" s="294">
        <v>0</v>
      </c>
      <c r="N31" s="294">
        <v>0</v>
      </c>
      <c r="O31" s="290"/>
      <c r="P31" s="290"/>
      <c r="Q31" s="291">
        <f>AVERAGE(C31:N31)*(4/8)</f>
        <v>0</v>
      </c>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row>
    <row r="32" spans="1:40" s="303" customFormat="1" ht="15">
      <c r="A32" s="286">
        <v>6</v>
      </c>
      <c r="B32" s="292" t="s">
        <v>422</v>
      </c>
      <c r="C32" s="293">
        <v>0</v>
      </c>
      <c r="D32" s="294">
        <v>0</v>
      </c>
      <c r="E32" s="294">
        <v>0</v>
      </c>
      <c r="F32" s="294">
        <v>0</v>
      </c>
      <c r="G32" s="294">
        <v>0</v>
      </c>
      <c r="H32" s="294">
        <v>0</v>
      </c>
      <c r="I32" s="294">
        <v>0</v>
      </c>
      <c r="J32" s="294">
        <v>0</v>
      </c>
      <c r="K32" s="294">
        <v>0</v>
      </c>
      <c r="L32" s="294">
        <v>0</v>
      </c>
      <c r="M32" s="294">
        <v>0</v>
      </c>
      <c r="N32" s="294">
        <v>0</v>
      </c>
      <c r="O32" s="290"/>
      <c r="P32" s="290"/>
      <c r="Q32" s="291">
        <f>AVERAGE(C32:N32)*(3/8)</f>
        <v>0</v>
      </c>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row>
    <row r="33" spans="1:40" s="303" customFormat="1" ht="15">
      <c r="A33" s="286">
        <v>7</v>
      </c>
      <c r="B33" s="292" t="s">
        <v>423</v>
      </c>
      <c r="C33" s="293">
        <v>0</v>
      </c>
      <c r="D33" s="294">
        <v>0</v>
      </c>
      <c r="E33" s="294">
        <v>0</v>
      </c>
      <c r="F33" s="294">
        <v>0</v>
      </c>
      <c r="G33" s="294">
        <v>0</v>
      </c>
      <c r="H33" s="294">
        <v>0</v>
      </c>
      <c r="I33" s="294">
        <v>0</v>
      </c>
      <c r="J33" s="294">
        <v>0</v>
      </c>
      <c r="K33" s="294">
        <v>0</v>
      </c>
      <c r="L33" s="294">
        <v>0</v>
      </c>
      <c r="M33" s="294">
        <v>0</v>
      </c>
      <c r="N33" s="294">
        <v>0</v>
      </c>
      <c r="O33" s="290"/>
      <c r="P33" s="290"/>
      <c r="Q33" s="291">
        <f>AVERAGE(C33:N33)*(2/8)</f>
        <v>0</v>
      </c>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row>
    <row r="34" spans="1:40" s="303" customFormat="1" ht="15">
      <c r="A34" s="286">
        <v>8</v>
      </c>
      <c r="B34" s="292" t="s">
        <v>424</v>
      </c>
      <c r="C34" s="293">
        <v>0</v>
      </c>
      <c r="D34" s="294">
        <v>0</v>
      </c>
      <c r="E34" s="294">
        <v>0</v>
      </c>
      <c r="F34" s="294">
        <v>0</v>
      </c>
      <c r="G34" s="294">
        <v>0</v>
      </c>
      <c r="H34" s="294">
        <v>0</v>
      </c>
      <c r="I34" s="294">
        <v>0</v>
      </c>
      <c r="J34" s="294">
        <v>0</v>
      </c>
      <c r="K34" s="294">
        <v>0</v>
      </c>
      <c r="L34" s="294">
        <v>0</v>
      </c>
      <c r="M34" s="294">
        <v>0</v>
      </c>
      <c r="N34" s="294">
        <v>0</v>
      </c>
      <c r="O34" s="290"/>
      <c r="P34" s="290"/>
      <c r="Q34" s="291">
        <f>AVERAGE(C34:N34)*(1/8)</f>
        <v>0</v>
      </c>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row>
    <row r="35" spans="1:40" s="295" customFormat="1" ht="60">
      <c r="A35" s="286">
        <v>9</v>
      </c>
      <c r="B35" s="296" t="s">
        <v>425</v>
      </c>
      <c r="C35" s="430"/>
      <c r="D35" s="431"/>
      <c r="E35" s="431"/>
      <c r="F35" s="431"/>
      <c r="G35" s="431"/>
      <c r="H35" s="431"/>
      <c r="I35" s="431"/>
      <c r="J35" s="431"/>
      <c r="K35" s="431"/>
      <c r="L35" s="431"/>
      <c r="M35" s="431"/>
      <c r="N35" s="432"/>
      <c r="O35" s="297">
        <v>0</v>
      </c>
      <c r="P35" s="290"/>
      <c r="Q35" s="291">
        <f>O35/2080</f>
        <v>0</v>
      </c>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row>
    <row r="36" spans="1:17" ht="45.75" thickBot="1">
      <c r="A36" s="286">
        <v>10</v>
      </c>
      <c r="B36" s="298" t="s">
        <v>426</v>
      </c>
      <c r="C36" s="430"/>
      <c r="D36" s="431"/>
      <c r="E36" s="431"/>
      <c r="F36" s="431"/>
      <c r="G36" s="431"/>
      <c r="H36" s="431"/>
      <c r="I36" s="431"/>
      <c r="J36" s="431"/>
      <c r="K36" s="431"/>
      <c r="L36" s="431"/>
      <c r="M36" s="431"/>
      <c r="N36" s="432"/>
      <c r="O36" s="299"/>
      <c r="P36" s="300">
        <v>0</v>
      </c>
      <c r="Q36" s="291">
        <f>P36/300</f>
        <v>0</v>
      </c>
    </row>
    <row r="37" spans="1:40" s="303" customFormat="1" ht="15.75" thickBot="1">
      <c r="A37" s="433" t="s">
        <v>427</v>
      </c>
      <c r="B37" s="434"/>
      <c r="C37" s="434"/>
      <c r="D37" s="434"/>
      <c r="E37" s="434"/>
      <c r="F37" s="434"/>
      <c r="G37" s="434"/>
      <c r="H37" s="434"/>
      <c r="I37" s="434"/>
      <c r="J37" s="434"/>
      <c r="K37" s="434"/>
      <c r="L37" s="434"/>
      <c r="M37" s="434"/>
      <c r="N37" s="434"/>
      <c r="O37" s="434"/>
      <c r="P37" s="435"/>
      <c r="Q37" s="301">
        <f>SUM(Q27:Q36)</f>
        <v>0</v>
      </c>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row>
    <row r="38" spans="1:40" s="303" customFormat="1" ht="27" customHeight="1">
      <c r="A38" s="304"/>
      <c r="B38" s="305"/>
      <c r="C38" s="306"/>
      <c r="D38" s="307"/>
      <c r="E38" s="307"/>
      <c r="F38" s="307"/>
      <c r="G38" s="307"/>
      <c r="H38" s="307"/>
      <c r="I38" s="307"/>
      <c r="J38" s="307"/>
      <c r="K38" s="307"/>
      <c r="L38" s="307"/>
      <c r="M38" s="307"/>
      <c r="N38" s="307"/>
      <c r="O38" s="307"/>
      <c r="P38" s="307"/>
      <c r="Q38" s="308"/>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row>
    <row r="39" spans="1:40" s="303" customFormat="1" ht="22.5" customHeight="1">
      <c r="A39" s="428" t="s">
        <v>429</v>
      </c>
      <c r="B39" s="428"/>
      <c r="C39" s="428"/>
      <c r="D39" s="428"/>
      <c r="E39" s="428"/>
      <c r="F39" s="428"/>
      <c r="G39" s="428"/>
      <c r="H39" s="428"/>
      <c r="I39" s="428"/>
      <c r="J39" s="428"/>
      <c r="K39" s="428"/>
      <c r="L39" s="428"/>
      <c r="M39" s="428"/>
      <c r="N39" s="428"/>
      <c r="O39" s="428"/>
      <c r="P39" s="428"/>
      <c r="Q39" s="428"/>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row>
    <row r="40" spans="1:17" ht="31.5" customHeight="1">
      <c r="A40" s="280"/>
      <c r="B40" s="280"/>
      <c r="C40" s="428" t="s">
        <v>400</v>
      </c>
      <c r="D40" s="429"/>
      <c r="E40" s="429"/>
      <c r="F40" s="428" t="s">
        <v>401</v>
      </c>
      <c r="G40" s="429"/>
      <c r="H40" s="429"/>
      <c r="I40" s="428" t="s">
        <v>402</v>
      </c>
      <c r="J40" s="429"/>
      <c r="K40" s="429"/>
      <c r="L40" s="428" t="s">
        <v>403</v>
      </c>
      <c r="M40" s="429"/>
      <c r="N40" s="429"/>
      <c r="O40" s="281"/>
      <c r="P40" s="281"/>
      <c r="Q40" s="282"/>
    </row>
    <row r="41" spans="1:17" ht="63" customHeight="1">
      <c r="A41" s="283" t="s">
        <v>404</v>
      </c>
      <c r="B41" s="283" t="s">
        <v>405</v>
      </c>
      <c r="C41" s="284" t="s">
        <v>406</v>
      </c>
      <c r="D41" s="284" t="s">
        <v>407</v>
      </c>
      <c r="E41" s="284" t="s">
        <v>408</v>
      </c>
      <c r="F41" s="284" t="s">
        <v>409</v>
      </c>
      <c r="G41" s="284" t="s">
        <v>408</v>
      </c>
      <c r="H41" s="284" t="s">
        <v>406</v>
      </c>
      <c r="I41" s="284" t="s">
        <v>406</v>
      </c>
      <c r="J41" s="284" t="s">
        <v>409</v>
      </c>
      <c r="K41" s="284" t="s">
        <v>410</v>
      </c>
      <c r="L41" s="284" t="s">
        <v>411</v>
      </c>
      <c r="M41" s="284" t="s">
        <v>412</v>
      </c>
      <c r="N41" s="284" t="s">
        <v>413</v>
      </c>
      <c r="O41" s="285" t="s">
        <v>414</v>
      </c>
      <c r="P41" s="285" t="s">
        <v>415</v>
      </c>
      <c r="Q41" s="283" t="s">
        <v>416</v>
      </c>
    </row>
    <row r="42" spans="1:17" ht="15">
      <c r="A42" s="286">
        <v>1</v>
      </c>
      <c r="B42" s="287" t="s">
        <v>417</v>
      </c>
      <c r="C42" s="288">
        <v>0</v>
      </c>
      <c r="D42" s="289">
        <v>0</v>
      </c>
      <c r="E42" s="289">
        <v>0</v>
      </c>
      <c r="F42" s="289">
        <v>0</v>
      </c>
      <c r="G42" s="289">
        <v>0</v>
      </c>
      <c r="H42" s="289">
        <v>0</v>
      </c>
      <c r="I42" s="289">
        <v>0</v>
      </c>
      <c r="J42" s="289">
        <v>0</v>
      </c>
      <c r="K42" s="289">
        <v>0</v>
      </c>
      <c r="L42" s="289">
        <v>0</v>
      </c>
      <c r="M42" s="289">
        <v>0</v>
      </c>
      <c r="N42" s="289">
        <v>0</v>
      </c>
      <c r="O42" s="290"/>
      <c r="P42" s="290"/>
      <c r="Q42" s="291">
        <f>AVERAGE(C42:N42)</f>
        <v>0</v>
      </c>
    </row>
    <row r="43" spans="1:17" ht="15">
      <c r="A43" s="286">
        <v>2</v>
      </c>
      <c r="B43" s="292" t="s">
        <v>418</v>
      </c>
      <c r="C43" s="293">
        <v>0</v>
      </c>
      <c r="D43" s="294">
        <v>0</v>
      </c>
      <c r="E43" s="294">
        <v>0</v>
      </c>
      <c r="F43" s="294">
        <v>0</v>
      </c>
      <c r="G43" s="294">
        <v>0</v>
      </c>
      <c r="H43" s="294">
        <v>0</v>
      </c>
      <c r="I43" s="294">
        <v>0</v>
      </c>
      <c r="J43" s="294">
        <v>0</v>
      </c>
      <c r="K43" s="294">
        <v>0</v>
      </c>
      <c r="L43" s="294">
        <v>0</v>
      </c>
      <c r="M43" s="294">
        <v>0</v>
      </c>
      <c r="N43" s="294">
        <v>0</v>
      </c>
      <c r="O43" s="290"/>
      <c r="P43" s="290"/>
      <c r="Q43" s="291">
        <f>AVERAGE(C43:N43)*(7/8)</f>
        <v>0</v>
      </c>
    </row>
    <row r="44" spans="1:17" ht="15">
      <c r="A44" s="286">
        <v>3</v>
      </c>
      <c r="B44" s="292" t="s">
        <v>419</v>
      </c>
      <c r="C44" s="293">
        <v>0</v>
      </c>
      <c r="D44" s="294">
        <v>0</v>
      </c>
      <c r="E44" s="294">
        <v>0</v>
      </c>
      <c r="F44" s="294">
        <v>0</v>
      </c>
      <c r="G44" s="294">
        <v>0</v>
      </c>
      <c r="H44" s="294">
        <v>0</v>
      </c>
      <c r="I44" s="294">
        <v>0</v>
      </c>
      <c r="J44" s="294">
        <v>0</v>
      </c>
      <c r="K44" s="294">
        <v>0</v>
      </c>
      <c r="L44" s="294">
        <v>0</v>
      </c>
      <c r="M44" s="294">
        <v>0</v>
      </c>
      <c r="N44" s="294">
        <v>0</v>
      </c>
      <c r="O44" s="290"/>
      <c r="P44" s="290"/>
      <c r="Q44" s="291">
        <f>AVERAGE(C44:N44)*(6/8)</f>
        <v>0</v>
      </c>
    </row>
    <row r="45" spans="1:17" ht="15">
      <c r="A45" s="286">
        <v>4</v>
      </c>
      <c r="B45" s="292" t="s">
        <v>420</v>
      </c>
      <c r="C45" s="293">
        <v>0</v>
      </c>
      <c r="D45" s="294">
        <v>0</v>
      </c>
      <c r="E45" s="294">
        <v>0</v>
      </c>
      <c r="F45" s="294">
        <v>0</v>
      </c>
      <c r="G45" s="294">
        <v>0</v>
      </c>
      <c r="H45" s="294">
        <v>0</v>
      </c>
      <c r="I45" s="294">
        <v>0</v>
      </c>
      <c r="J45" s="294">
        <v>0</v>
      </c>
      <c r="K45" s="294">
        <v>0</v>
      </c>
      <c r="L45" s="294">
        <v>0</v>
      </c>
      <c r="M45" s="294">
        <v>0</v>
      </c>
      <c r="N45" s="294">
        <v>0</v>
      </c>
      <c r="O45" s="290"/>
      <c r="P45" s="290"/>
      <c r="Q45" s="291">
        <f>AVERAGE(C45:N45)*(5/8)</f>
        <v>0</v>
      </c>
    </row>
    <row r="46" spans="1:17" ht="15">
      <c r="A46" s="286">
        <v>5</v>
      </c>
      <c r="B46" s="292" t="s">
        <v>421</v>
      </c>
      <c r="C46" s="293">
        <v>0</v>
      </c>
      <c r="D46" s="294">
        <v>0</v>
      </c>
      <c r="E46" s="294">
        <v>0</v>
      </c>
      <c r="F46" s="294">
        <v>0</v>
      </c>
      <c r="G46" s="294">
        <v>0</v>
      </c>
      <c r="H46" s="294">
        <v>0</v>
      </c>
      <c r="I46" s="294">
        <v>0</v>
      </c>
      <c r="J46" s="294">
        <v>0</v>
      </c>
      <c r="K46" s="294">
        <v>0</v>
      </c>
      <c r="L46" s="294">
        <v>0</v>
      </c>
      <c r="M46" s="294">
        <v>0</v>
      </c>
      <c r="N46" s="294">
        <v>0</v>
      </c>
      <c r="O46" s="290"/>
      <c r="P46" s="290"/>
      <c r="Q46" s="291">
        <f>AVERAGE(C46:N46)*(4/8)</f>
        <v>0</v>
      </c>
    </row>
    <row r="47" spans="1:17" ht="15">
      <c r="A47" s="286">
        <v>6</v>
      </c>
      <c r="B47" s="292" t="s">
        <v>422</v>
      </c>
      <c r="C47" s="293">
        <v>0</v>
      </c>
      <c r="D47" s="294">
        <v>0</v>
      </c>
      <c r="E47" s="294">
        <v>0</v>
      </c>
      <c r="F47" s="294">
        <v>0</v>
      </c>
      <c r="G47" s="294">
        <v>0</v>
      </c>
      <c r="H47" s="294">
        <v>0</v>
      </c>
      <c r="I47" s="294">
        <v>0</v>
      </c>
      <c r="J47" s="294">
        <v>0</v>
      </c>
      <c r="K47" s="294">
        <v>0</v>
      </c>
      <c r="L47" s="294">
        <v>0</v>
      </c>
      <c r="M47" s="294">
        <v>0</v>
      </c>
      <c r="N47" s="294">
        <v>0</v>
      </c>
      <c r="O47" s="290"/>
      <c r="P47" s="290"/>
      <c r="Q47" s="291">
        <f>AVERAGE(C47:N47)*(3/8)</f>
        <v>0</v>
      </c>
    </row>
    <row r="48" spans="1:17" ht="15">
      <c r="A48" s="286">
        <v>7</v>
      </c>
      <c r="B48" s="292" t="s">
        <v>423</v>
      </c>
      <c r="C48" s="293">
        <v>0</v>
      </c>
      <c r="D48" s="294">
        <v>0</v>
      </c>
      <c r="E48" s="294">
        <v>0</v>
      </c>
      <c r="F48" s="294">
        <v>0</v>
      </c>
      <c r="G48" s="294">
        <v>0</v>
      </c>
      <c r="H48" s="294">
        <v>0</v>
      </c>
      <c r="I48" s="294">
        <v>0</v>
      </c>
      <c r="J48" s="294">
        <v>0</v>
      </c>
      <c r="K48" s="294">
        <v>0</v>
      </c>
      <c r="L48" s="294">
        <v>0</v>
      </c>
      <c r="M48" s="294">
        <v>0</v>
      </c>
      <c r="N48" s="294">
        <v>0</v>
      </c>
      <c r="O48" s="290"/>
      <c r="P48" s="290"/>
      <c r="Q48" s="291">
        <f>AVERAGE(C48:N48)*(2/8)</f>
        <v>0</v>
      </c>
    </row>
    <row r="49" spans="1:17" ht="15">
      <c r="A49" s="286">
        <v>8</v>
      </c>
      <c r="B49" s="292" t="s">
        <v>424</v>
      </c>
      <c r="C49" s="293">
        <v>0</v>
      </c>
      <c r="D49" s="294">
        <v>0</v>
      </c>
      <c r="E49" s="294">
        <v>0</v>
      </c>
      <c r="F49" s="294">
        <v>0</v>
      </c>
      <c r="G49" s="294">
        <v>0</v>
      </c>
      <c r="H49" s="294">
        <v>0</v>
      </c>
      <c r="I49" s="294">
        <v>0</v>
      </c>
      <c r="J49" s="294">
        <v>0</v>
      </c>
      <c r="K49" s="294">
        <v>0</v>
      </c>
      <c r="L49" s="294">
        <v>0</v>
      </c>
      <c r="M49" s="294">
        <v>0</v>
      </c>
      <c r="N49" s="294">
        <v>0</v>
      </c>
      <c r="O49" s="290"/>
      <c r="P49" s="290"/>
      <c r="Q49" s="291">
        <f>AVERAGE(C49:N49)*(1/8)</f>
        <v>0</v>
      </c>
    </row>
    <row r="50" spans="1:40" s="295" customFormat="1" ht="60">
      <c r="A50" s="286">
        <v>9</v>
      </c>
      <c r="B50" s="296" t="s">
        <v>425</v>
      </c>
      <c r="C50" s="430"/>
      <c r="D50" s="431"/>
      <c r="E50" s="431"/>
      <c r="F50" s="431"/>
      <c r="G50" s="431"/>
      <c r="H50" s="431"/>
      <c r="I50" s="431"/>
      <c r="J50" s="431"/>
      <c r="K50" s="431"/>
      <c r="L50" s="431"/>
      <c r="M50" s="431"/>
      <c r="N50" s="432"/>
      <c r="O50" s="297">
        <v>0</v>
      </c>
      <c r="P50" s="290"/>
      <c r="Q50" s="291">
        <f>O50/2080</f>
        <v>0</v>
      </c>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row>
    <row r="51" spans="1:17" ht="45.75" thickBot="1">
      <c r="A51" s="286">
        <v>10</v>
      </c>
      <c r="B51" s="298" t="s">
        <v>426</v>
      </c>
      <c r="C51" s="430"/>
      <c r="D51" s="431"/>
      <c r="E51" s="431"/>
      <c r="F51" s="431"/>
      <c r="G51" s="431"/>
      <c r="H51" s="431"/>
      <c r="I51" s="431"/>
      <c r="J51" s="431"/>
      <c r="K51" s="431"/>
      <c r="L51" s="431"/>
      <c r="M51" s="431"/>
      <c r="N51" s="432"/>
      <c r="O51" s="299"/>
      <c r="P51" s="300">
        <v>0</v>
      </c>
      <c r="Q51" s="291">
        <f>P51/300</f>
        <v>0</v>
      </c>
    </row>
    <row r="52" spans="1:17" ht="15.75" thickBot="1">
      <c r="A52" s="433" t="s">
        <v>427</v>
      </c>
      <c r="B52" s="434"/>
      <c r="C52" s="434"/>
      <c r="D52" s="434"/>
      <c r="E52" s="434"/>
      <c r="F52" s="434"/>
      <c r="G52" s="434"/>
      <c r="H52" s="434"/>
      <c r="I52" s="434"/>
      <c r="J52" s="434"/>
      <c r="K52" s="434"/>
      <c r="L52" s="434"/>
      <c r="M52" s="434"/>
      <c r="N52" s="434"/>
      <c r="O52" s="434"/>
      <c r="P52" s="435"/>
      <c r="Q52" s="301">
        <f>SUM(Q42:Q51)</f>
        <v>0</v>
      </c>
    </row>
    <row r="53" spans="1:17" ht="15">
      <c r="A53" s="304"/>
      <c r="B53" s="305"/>
      <c r="C53" s="306"/>
      <c r="D53" s="307"/>
      <c r="E53" s="307"/>
      <c r="F53" s="307"/>
      <c r="G53" s="307"/>
      <c r="H53" s="307"/>
      <c r="I53" s="307"/>
      <c r="J53" s="307"/>
      <c r="K53" s="307"/>
      <c r="L53" s="307"/>
      <c r="M53" s="307"/>
      <c r="N53" s="307"/>
      <c r="O53" s="307"/>
      <c r="P53" s="307"/>
      <c r="Q53" s="308"/>
    </row>
    <row r="54" spans="1:17" ht="15">
      <c r="A54" s="309"/>
      <c r="B54" s="305"/>
      <c r="C54" s="310"/>
      <c r="D54" s="311"/>
      <c r="E54" s="311"/>
      <c r="F54" s="311"/>
      <c r="G54" s="311"/>
      <c r="H54" s="311"/>
      <c r="I54" s="311"/>
      <c r="J54" s="311"/>
      <c r="K54" s="311"/>
      <c r="L54" s="311"/>
      <c r="M54" s="311"/>
      <c r="N54" s="311"/>
      <c r="O54" s="311"/>
      <c r="P54" s="311"/>
      <c r="Q54" s="311"/>
    </row>
    <row r="55" spans="1:17" ht="15.75">
      <c r="A55" s="309"/>
      <c r="B55" s="437" t="s">
        <v>430</v>
      </c>
      <c r="C55" s="438"/>
      <c r="D55" s="438"/>
      <c r="E55" s="438"/>
      <c r="F55" s="438"/>
      <c r="G55" s="438"/>
      <c r="H55" s="438"/>
      <c r="I55" s="438"/>
      <c r="J55" s="438"/>
      <c r="K55" s="438"/>
      <c r="L55" s="311"/>
      <c r="M55" s="311"/>
      <c r="N55" s="311"/>
      <c r="O55" s="311"/>
      <c r="P55" s="311"/>
      <c r="Q55" s="311"/>
    </row>
    <row r="56" spans="1:18" ht="45.75" customHeight="1">
      <c r="A56" s="305">
        <v>1</v>
      </c>
      <c r="B56" s="436" t="s">
        <v>431</v>
      </c>
      <c r="C56" s="436"/>
      <c r="D56" s="436"/>
      <c r="E56" s="436"/>
      <c r="F56" s="436"/>
      <c r="G56" s="436"/>
      <c r="H56" s="436"/>
      <c r="I56" s="436"/>
      <c r="J56" s="436"/>
      <c r="K56" s="436"/>
      <c r="L56" s="436"/>
      <c r="M56" s="436"/>
      <c r="N56" s="436"/>
      <c r="O56" s="436"/>
      <c r="P56" s="436"/>
      <c r="Q56" s="436"/>
      <c r="R56" s="436"/>
    </row>
    <row r="57" spans="1:18" ht="109.5" customHeight="1">
      <c r="A57" s="305">
        <v>2</v>
      </c>
      <c r="B57" s="436" t="s">
        <v>432</v>
      </c>
      <c r="C57" s="436"/>
      <c r="D57" s="436"/>
      <c r="E57" s="436"/>
      <c r="F57" s="436"/>
      <c r="G57" s="436"/>
      <c r="H57" s="436"/>
      <c r="I57" s="436"/>
      <c r="J57" s="436"/>
      <c r="K57" s="436"/>
      <c r="L57" s="436"/>
      <c r="M57" s="436"/>
      <c r="N57" s="436"/>
      <c r="O57" s="436"/>
      <c r="P57" s="436"/>
      <c r="Q57" s="436"/>
      <c r="R57" s="436"/>
    </row>
    <row r="58" spans="1:18" ht="61.5" customHeight="1">
      <c r="A58" s="305">
        <v>3</v>
      </c>
      <c r="B58" s="436" t="s">
        <v>433</v>
      </c>
      <c r="C58" s="436"/>
      <c r="D58" s="436"/>
      <c r="E58" s="436"/>
      <c r="F58" s="436"/>
      <c r="G58" s="436"/>
      <c r="H58" s="436"/>
      <c r="I58" s="436"/>
      <c r="J58" s="436"/>
      <c r="K58" s="436"/>
      <c r="L58" s="436"/>
      <c r="M58" s="436"/>
      <c r="N58" s="436"/>
      <c r="O58" s="436"/>
      <c r="P58" s="436"/>
      <c r="Q58" s="436"/>
      <c r="R58" s="436"/>
    </row>
    <row r="59" spans="1:18" ht="60.75" customHeight="1">
      <c r="A59" s="305">
        <v>4</v>
      </c>
      <c r="B59" s="436" t="s">
        <v>434</v>
      </c>
      <c r="C59" s="436"/>
      <c r="D59" s="436"/>
      <c r="E59" s="436"/>
      <c r="F59" s="436"/>
      <c r="G59" s="436"/>
      <c r="H59" s="436"/>
      <c r="I59" s="436"/>
      <c r="J59" s="436"/>
      <c r="K59" s="436"/>
      <c r="L59" s="436"/>
      <c r="M59" s="436"/>
      <c r="N59" s="436"/>
      <c r="O59" s="436"/>
      <c r="P59" s="436"/>
      <c r="Q59" s="436"/>
      <c r="R59" s="436"/>
    </row>
    <row r="60" ht="15">
      <c r="A60" s="312"/>
    </row>
    <row r="61" ht="15">
      <c r="A61" s="312"/>
    </row>
  </sheetData>
  <sheetProtection/>
  <mergeCells count="34">
    <mergeCell ref="B58:R58"/>
    <mergeCell ref="B59:R59"/>
    <mergeCell ref="C50:N50"/>
    <mergeCell ref="C51:N51"/>
    <mergeCell ref="A52:P52"/>
    <mergeCell ref="B55:K55"/>
    <mergeCell ref="B56:R56"/>
    <mergeCell ref="B57:R57"/>
    <mergeCell ref="C40:E40"/>
    <mergeCell ref="F40:H40"/>
    <mergeCell ref="I40:K40"/>
    <mergeCell ref="L40:N40"/>
    <mergeCell ref="C35:N35"/>
    <mergeCell ref="C36:N36"/>
    <mergeCell ref="A37:P37"/>
    <mergeCell ref="A39:Q39"/>
    <mergeCell ref="C25:E25"/>
    <mergeCell ref="F25:H25"/>
    <mergeCell ref="I25:K25"/>
    <mergeCell ref="L25:N25"/>
    <mergeCell ref="C20:N20"/>
    <mergeCell ref="C21:N21"/>
    <mergeCell ref="A22:P22"/>
    <mergeCell ref="A24:Q24"/>
    <mergeCell ref="C7:Q7"/>
    <mergeCell ref="A9:Q9"/>
    <mergeCell ref="C10:E10"/>
    <mergeCell ref="F10:H10"/>
    <mergeCell ref="I10:K10"/>
    <mergeCell ref="L10:N10"/>
    <mergeCell ref="A1:Q1"/>
    <mergeCell ref="A2:Q2"/>
    <mergeCell ref="A4:Q4"/>
    <mergeCell ref="C6:Q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22.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22">
      <selection activeCell="C18" sqref="C18:E18"/>
    </sheetView>
  </sheetViews>
  <sheetFormatPr defaultColWidth="9.00390625" defaultRowHeight="12.75"/>
  <cols>
    <col min="1" max="1" width="29.875" style="50" customWidth="1"/>
    <col min="2" max="2" width="11.00390625" style="50" customWidth="1"/>
    <col min="3" max="5" width="15.625" style="50" customWidth="1"/>
    <col min="6" max="16384" width="9.125" style="50" customWidth="1"/>
  </cols>
  <sheetData>
    <row r="1" spans="1:5" ht="33.75" customHeight="1">
      <c r="A1" s="7" t="s">
        <v>23</v>
      </c>
      <c r="B1" s="116" t="s">
        <v>71</v>
      </c>
      <c r="C1" s="182" t="s">
        <v>396</v>
      </c>
      <c r="D1" s="182" t="s">
        <v>396</v>
      </c>
      <c r="E1" s="182" t="s">
        <v>396</v>
      </c>
    </row>
    <row r="2" spans="1:5" ht="14.25" customHeight="1">
      <c r="A2" s="37" t="s">
        <v>88</v>
      </c>
      <c r="B2" s="38"/>
      <c r="C2" s="38"/>
      <c r="D2" s="38"/>
      <c r="E2" s="38"/>
    </row>
    <row r="3" spans="1:5" ht="14.25" customHeight="1">
      <c r="A3" s="40" t="s">
        <v>89</v>
      </c>
      <c r="B3" s="40"/>
      <c r="C3" s="204"/>
      <c r="D3" s="204"/>
      <c r="E3" s="204"/>
    </row>
    <row r="4" spans="1:5" ht="14.25" customHeight="1">
      <c r="A4" s="40" t="s">
        <v>90</v>
      </c>
      <c r="B4" s="40"/>
      <c r="C4" s="204"/>
      <c r="D4" s="204"/>
      <c r="E4" s="204"/>
    </row>
    <row r="5" spans="1:5" ht="14.25" customHeight="1">
      <c r="A5" s="40" t="s">
        <v>91</v>
      </c>
      <c r="B5" s="40"/>
      <c r="C5" s="204"/>
      <c r="D5" s="204"/>
      <c r="E5" s="204"/>
    </row>
    <row r="6" spans="1:5" ht="14.25" customHeight="1">
      <c r="A6" s="40"/>
      <c r="B6" s="40"/>
      <c r="C6" s="204"/>
      <c r="D6" s="204"/>
      <c r="E6" s="204"/>
    </row>
    <row r="7" spans="1:5" ht="14.25" customHeight="1">
      <c r="A7" s="40"/>
      <c r="B7" s="40"/>
      <c r="C7" s="204"/>
      <c r="D7" s="204"/>
      <c r="E7" s="204"/>
    </row>
    <row r="8" spans="1:5" ht="21">
      <c r="A8" s="41" t="s">
        <v>299</v>
      </c>
      <c r="B8" s="152"/>
      <c r="C8" s="203">
        <f>SUM(C3:C7)</f>
        <v>0</v>
      </c>
      <c r="D8" s="203">
        <f>SUM(D3:D7)</f>
        <v>0</v>
      </c>
      <c r="E8" s="203">
        <f>SUM(E3:E7)</f>
        <v>0</v>
      </c>
    </row>
    <row r="9" spans="1:5" ht="15.75" customHeight="1">
      <c r="A9" s="42" t="s">
        <v>92</v>
      </c>
      <c r="B9" s="43"/>
      <c r="C9" s="43"/>
      <c r="D9" s="43"/>
      <c r="E9" s="43"/>
    </row>
    <row r="10" spans="1:5" ht="15.75" customHeight="1">
      <c r="A10" s="45" t="s">
        <v>89</v>
      </c>
      <c r="B10" s="45"/>
      <c r="C10" s="205"/>
      <c r="D10" s="205"/>
      <c r="E10" s="205"/>
    </row>
    <row r="11" spans="1:5" ht="15.75" customHeight="1">
      <c r="A11" s="45" t="s">
        <v>90</v>
      </c>
      <c r="B11" s="45"/>
      <c r="C11" s="205"/>
      <c r="D11" s="205"/>
      <c r="E11" s="205"/>
    </row>
    <row r="12" spans="1:5" ht="15.75" customHeight="1">
      <c r="A12" s="45" t="s">
        <v>91</v>
      </c>
      <c r="B12" s="45"/>
      <c r="C12" s="205"/>
      <c r="D12" s="205"/>
      <c r="E12" s="205"/>
    </row>
    <row r="13" spans="1:5" ht="15.75" customHeight="1">
      <c r="A13" s="45"/>
      <c r="B13" s="45"/>
      <c r="C13" s="205"/>
      <c r="D13" s="205"/>
      <c r="E13" s="205"/>
    </row>
    <row r="14" spans="1:5" ht="15.75" customHeight="1">
      <c r="A14" s="45"/>
      <c r="B14" s="45"/>
      <c r="C14" s="205"/>
      <c r="D14" s="205"/>
      <c r="E14" s="205"/>
    </row>
    <row r="15" spans="1:5" ht="21">
      <c r="A15" s="46" t="s">
        <v>298</v>
      </c>
      <c r="B15" s="152"/>
      <c r="C15" s="201">
        <f>SUM(C10:C14)</f>
        <v>0</v>
      </c>
      <c r="D15" s="201">
        <f>SUM(D10:D14)</f>
        <v>0</v>
      </c>
      <c r="E15" s="201">
        <f>SUM(E10:E14)</f>
        <v>0</v>
      </c>
    </row>
    <row r="16" spans="1:5" ht="52.5">
      <c r="A16" s="7" t="s">
        <v>24</v>
      </c>
      <c r="B16" s="152"/>
      <c r="C16" s="201">
        <f>C15+C8</f>
        <v>0</v>
      </c>
      <c r="D16" s="201">
        <f>D15+D8</f>
        <v>0</v>
      </c>
      <c r="E16" s="201">
        <f>E15+E8</f>
        <v>0</v>
      </c>
    </row>
    <row r="18" spans="1:5" ht="45" customHeight="1">
      <c r="A18" s="7" t="s">
        <v>25</v>
      </c>
      <c r="B18" s="116" t="s">
        <v>71</v>
      </c>
      <c r="C18" s="182" t="s">
        <v>396</v>
      </c>
      <c r="D18" s="182" t="s">
        <v>396</v>
      </c>
      <c r="E18" s="182" t="s">
        <v>396</v>
      </c>
    </row>
    <row r="19" spans="1:5" ht="14.25" customHeight="1">
      <c r="A19" s="37" t="s">
        <v>88</v>
      </c>
      <c r="B19" s="38"/>
      <c r="C19" s="38"/>
      <c r="D19" s="38"/>
      <c r="E19" s="38"/>
    </row>
    <row r="20" spans="1:5" ht="14.25" customHeight="1">
      <c r="A20" s="40" t="s">
        <v>311</v>
      </c>
      <c r="B20" s="40"/>
      <c r="C20" s="204"/>
      <c r="D20" s="204"/>
      <c r="E20" s="204"/>
    </row>
    <row r="21" spans="1:5" ht="14.25" customHeight="1">
      <c r="A21" s="40" t="s">
        <v>312</v>
      </c>
      <c r="B21" s="40"/>
      <c r="C21" s="204"/>
      <c r="D21" s="204"/>
      <c r="E21" s="204"/>
    </row>
    <row r="22" spans="1:5" ht="14.25" customHeight="1">
      <c r="A22" s="40" t="s">
        <v>313</v>
      </c>
      <c r="B22" s="40"/>
      <c r="C22" s="204"/>
      <c r="D22" s="204"/>
      <c r="E22" s="204"/>
    </row>
    <row r="23" spans="1:5" ht="14.25" customHeight="1">
      <c r="A23" s="40"/>
      <c r="B23" s="40"/>
      <c r="C23" s="204"/>
      <c r="D23" s="204"/>
      <c r="E23" s="204"/>
    </row>
    <row r="24" spans="1:5" ht="14.25" customHeight="1">
      <c r="A24" s="40"/>
      <c r="B24" s="40"/>
      <c r="C24" s="204"/>
      <c r="D24" s="204"/>
      <c r="E24" s="204"/>
    </row>
    <row r="25" spans="1:5" ht="21">
      <c r="A25" s="41" t="s">
        <v>299</v>
      </c>
      <c r="B25" s="152"/>
      <c r="C25" s="203">
        <f>SUM(C20:C24)</f>
        <v>0</v>
      </c>
      <c r="D25" s="203">
        <f>SUM(D20:D24)</f>
        <v>0</v>
      </c>
      <c r="E25" s="203">
        <f>SUM(E20:E24)</f>
        <v>0</v>
      </c>
    </row>
    <row r="26" spans="1:5" ht="15.75" customHeight="1">
      <c r="A26" s="42" t="s">
        <v>92</v>
      </c>
      <c r="B26" s="43"/>
      <c r="C26" s="43"/>
      <c r="D26" s="43"/>
      <c r="E26" s="43"/>
    </row>
    <row r="27" spans="1:5" ht="15.75" customHeight="1">
      <c r="A27" s="45" t="s">
        <v>311</v>
      </c>
      <c r="B27" s="45"/>
      <c r="C27" s="205"/>
      <c r="D27" s="205"/>
      <c r="E27" s="205"/>
    </row>
    <row r="28" spans="1:5" ht="15.75" customHeight="1">
      <c r="A28" s="45" t="s">
        <v>312</v>
      </c>
      <c r="B28" s="45"/>
      <c r="C28" s="205"/>
      <c r="D28" s="205"/>
      <c r="E28" s="205"/>
    </row>
    <row r="29" spans="1:5" ht="15.75" customHeight="1">
      <c r="A29" s="45" t="s">
        <v>313</v>
      </c>
      <c r="B29" s="45"/>
      <c r="C29" s="205"/>
      <c r="D29" s="205"/>
      <c r="E29" s="205"/>
    </row>
    <row r="30" spans="1:5" ht="15.75" customHeight="1">
      <c r="A30" s="45"/>
      <c r="B30" s="45"/>
      <c r="C30" s="205"/>
      <c r="D30" s="205"/>
      <c r="E30" s="205"/>
    </row>
    <row r="31" spans="1:5" ht="15.75" customHeight="1">
      <c r="A31" s="45"/>
      <c r="B31" s="45"/>
      <c r="C31" s="205"/>
      <c r="D31" s="205"/>
      <c r="E31" s="205"/>
    </row>
    <row r="32" spans="1:5" ht="21">
      <c r="A32" s="46" t="s">
        <v>298</v>
      </c>
      <c r="B32" s="152"/>
      <c r="C32" s="201">
        <f>SUM(C27:C31)</f>
        <v>0</v>
      </c>
      <c r="D32" s="201">
        <f>SUM(D27:D31)</f>
        <v>0</v>
      </c>
      <c r="E32" s="201">
        <f>SUM(E27:E31)</f>
        <v>0</v>
      </c>
    </row>
    <row r="33" spans="1:5" ht="52.5">
      <c r="A33" s="7" t="s">
        <v>26</v>
      </c>
      <c r="B33" s="152"/>
      <c r="C33" s="201">
        <f>C32+C25</f>
        <v>0</v>
      </c>
      <c r="D33" s="201">
        <f>D32+D25</f>
        <v>0</v>
      </c>
      <c r="E33" s="201">
        <f>E32+E25</f>
        <v>0</v>
      </c>
    </row>
    <row r="35" spans="1:5" ht="31.5">
      <c r="A35" s="7" t="s">
        <v>41</v>
      </c>
      <c r="B35" s="152"/>
      <c r="C35" s="201">
        <f>C33+C16</f>
        <v>0</v>
      </c>
      <c r="D35" s="201">
        <f>D33+D16</f>
        <v>0</v>
      </c>
      <c r="E35" s="201">
        <f>E33+E16</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C8:E8 C15:E15" emptyCellReference="1"/>
  </ignoredErrors>
</worksheet>
</file>

<file path=xl/worksheets/sheet23.xml><?xml version="1.0" encoding="utf-8"?>
<worksheet xmlns="http://schemas.openxmlformats.org/spreadsheetml/2006/main" xmlns:r="http://schemas.openxmlformats.org/officeDocument/2006/relationships">
  <sheetPr>
    <pageSetUpPr fitToPage="1"/>
  </sheetPr>
  <dimension ref="A1:E38"/>
  <sheetViews>
    <sheetView showGridLines="0" zoomScalePageLayoutView="0" workbookViewId="0" topLeftCell="A28">
      <selection activeCell="C35" sqref="C35:E35"/>
    </sheetView>
  </sheetViews>
  <sheetFormatPr defaultColWidth="9.00390625" defaultRowHeight="12.75"/>
  <cols>
    <col min="1" max="1" width="29.875" style="50" customWidth="1"/>
    <col min="2" max="2" width="11.00390625" style="50" customWidth="1"/>
    <col min="3" max="5" width="14.125" style="50" customWidth="1"/>
    <col min="6" max="16384" width="9.125" style="50" customWidth="1"/>
  </cols>
  <sheetData>
    <row r="1" spans="1:5" ht="42">
      <c r="A1" s="220" t="s">
        <v>42</v>
      </c>
      <c r="B1" s="219" t="s">
        <v>93</v>
      </c>
      <c r="C1" s="182" t="s">
        <v>396</v>
      </c>
      <c r="D1" s="182" t="s">
        <v>396</v>
      </c>
      <c r="E1" s="182" t="s">
        <v>396</v>
      </c>
    </row>
    <row r="2" spans="1:5" ht="10.5">
      <c r="A2" s="37" t="s">
        <v>117</v>
      </c>
      <c r="B2" s="38"/>
      <c r="C2" s="38"/>
      <c r="D2" s="38"/>
      <c r="E2" s="38"/>
    </row>
    <row r="3" spans="1:5" ht="10.5">
      <c r="A3" s="40" t="s">
        <v>89</v>
      </c>
      <c r="B3" s="48"/>
      <c r="C3" s="226">
        <f>$B3*'3ετια-ΠΩΛΗΣΕΙΣ '!C3</f>
        <v>0</v>
      </c>
      <c r="D3" s="226">
        <f>$B3*'3ετια-ΠΩΛΗΣΕΙΣ '!D3</f>
        <v>0</v>
      </c>
      <c r="E3" s="226">
        <f>$B3*'3ετια-ΠΩΛΗΣΕΙΣ '!E3</f>
        <v>0</v>
      </c>
    </row>
    <row r="4" spans="1:5" ht="10.5">
      <c r="A4" s="40" t="s">
        <v>90</v>
      </c>
      <c r="B4" s="48"/>
      <c r="C4" s="226">
        <f>$B4*'3ετια-ΠΩΛΗΣΕΙΣ '!C4</f>
        <v>0</v>
      </c>
      <c r="D4" s="226">
        <f>$B4*'3ετια-ΠΩΛΗΣΕΙΣ '!D4</f>
        <v>0</v>
      </c>
      <c r="E4" s="226">
        <f>$B4*'3ετια-ΠΩΛΗΣΕΙΣ '!E4</f>
        <v>0</v>
      </c>
    </row>
    <row r="5" spans="1:5" ht="10.5">
      <c r="A5" s="40" t="s">
        <v>91</v>
      </c>
      <c r="B5" s="48"/>
      <c r="C5" s="226">
        <f>$B5*'3ετια-ΠΩΛΗΣΕΙΣ '!C5</f>
        <v>0</v>
      </c>
      <c r="D5" s="226">
        <f>$B5*'3ετια-ΠΩΛΗΣΕΙΣ '!D5</f>
        <v>0</v>
      </c>
      <c r="E5" s="226">
        <f>$B5*'3ετια-ΠΩΛΗΣΕΙΣ '!E5</f>
        <v>0</v>
      </c>
    </row>
    <row r="6" spans="1:5" ht="10.5">
      <c r="A6" s="40"/>
      <c r="B6" s="48"/>
      <c r="C6" s="226">
        <f>$B6*'3ετια-ΠΩΛΗΣΕΙΣ '!C6</f>
        <v>0</v>
      </c>
      <c r="D6" s="226">
        <f>$B6*'3ετια-ΠΩΛΗΣΕΙΣ '!D6</f>
        <v>0</v>
      </c>
      <c r="E6" s="226">
        <f>$B6*'3ετια-ΠΩΛΗΣΕΙΣ '!E6</f>
        <v>0</v>
      </c>
    </row>
    <row r="7" spans="1:5" ht="10.5">
      <c r="A7" s="40"/>
      <c r="B7" s="48"/>
      <c r="C7" s="226">
        <f>$B7*'3ετια-ΠΩΛΗΣΕΙΣ '!C7</f>
        <v>0</v>
      </c>
      <c r="D7" s="226">
        <f>$B7*'3ετια-ΠΩΛΗΣΕΙΣ '!D7</f>
        <v>0</v>
      </c>
      <c r="E7" s="226">
        <f>$B7*'3ετια-ΠΩΛΗΣΕΙΣ '!E7</f>
        <v>0</v>
      </c>
    </row>
    <row r="8" spans="1:5" ht="31.5">
      <c r="A8" s="41" t="s">
        <v>316</v>
      </c>
      <c r="B8" s="152"/>
      <c r="C8" s="201">
        <f>SUM(C3:C7)</f>
        <v>0</v>
      </c>
      <c r="D8" s="201">
        <f>SUM(D3:D7)</f>
        <v>0</v>
      </c>
      <c r="E8" s="201">
        <f>SUM(E3:E7)</f>
        <v>0</v>
      </c>
    </row>
    <row r="9" spans="1:5" ht="10.5">
      <c r="A9" s="42" t="s">
        <v>118</v>
      </c>
      <c r="B9" s="43"/>
      <c r="C9" s="223"/>
      <c r="D9" s="223"/>
      <c r="E9" s="223"/>
    </row>
    <row r="10" spans="1:5" ht="10.5">
      <c r="A10" s="45" t="s">
        <v>89</v>
      </c>
      <c r="B10" s="49"/>
      <c r="C10" s="199">
        <f>$B10*'3ετια-ΠΩΛΗΣΕΙΣ '!C10</f>
        <v>0</v>
      </c>
      <c r="D10" s="199">
        <f>$B10*'3ετια-ΠΩΛΗΣΕΙΣ '!D10</f>
        <v>0</v>
      </c>
      <c r="E10" s="199">
        <f>$B10*'3ετια-ΠΩΛΗΣΕΙΣ '!E10</f>
        <v>0</v>
      </c>
    </row>
    <row r="11" spans="1:5" ht="10.5">
      <c r="A11" s="45" t="s">
        <v>90</v>
      </c>
      <c r="B11" s="49"/>
      <c r="C11" s="199">
        <f>$B11*'3ετια-ΠΩΛΗΣΕΙΣ '!C11</f>
        <v>0</v>
      </c>
      <c r="D11" s="199">
        <f>$B11*'3ετια-ΠΩΛΗΣΕΙΣ '!D11</f>
        <v>0</v>
      </c>
      <c r="E11" s="199">
        <f>$B11*'3ετια-ΠΩΛΗΣΕΙΣ '!E11</f>
        <v>0</v>
      </c>
    </row>
    <row r="12" spans="1:5" ht="10.5">
      <c r="A12" s="45" t="s">
        <v>91</v>
      </c>
      <c r="B12" s="49"/>
      <c r="C12" s="199">
        <f>$B12*'3ετια-ΠΩΛΗΣΕΙΣ '!C12</f>
        <v>0</v>
      </c>
      <c r="D12" s="199">
        <f>$B12*'3ετια-ΠΩΛΗΣΕΙΣ '!D12</f>
        <v>0</v>
      </c>
      <c r="E12" s="199">
        <f>$B12*'3ετια-ΠΩΛΗΣΕΙΣ '!E12</f>
        <v>0</v>
      </c>
    </row>
    <row r="13" spans="1:5" ht="10.5">
      <c r="A13" s="45"/>
      <c r="B13" s="49"/>
      <c r="C13" s="199">
        <f>$B13*'3ετια-ΠΩΛΗΣΕΙΣ '!C13</f>
        <v>0</v>
      </c>
      <c r="D13" s="199">
        <f>$B13*'3ετια-ΠΩΛΗΣΕΙΣ '!D13</f>
        <v>0</v>
      </c>
      <c r="E13" s="199">
        <f>$B13*'3ετια-ΠΩΛΗΣΕΙΣ '!E13</f>
        <v>0</v>
      </c>
    </row>
    <row r="14" spans="1:5" ht="10.5">
      <c r="A14" s="45"/>
      <c r="B14" s="49"/>
      <c r="C14" s="199">
        <f>$B14*'3ετια-ΠΩΛΗΣΕΙΣ '!C14</f>
        <v>0</v>
      </c>
      <c r="D14" s="199">
        <f>$B14*'3ετια-ΠΩΛΗΣΕΙΣ '!D14</f>
        <v>0</v>
      </c>
      <c r="E14" s="199">
        <f>$B14*'3ετια-ΠΩΛΗΣΕΙΣ '!E14</f>
        <v>0</v>
      </c>
    </row>
    <row r="15" spans="1:5" ht="31.5">
      <c r="A15" s="46" t="s">
        <v>317</v>
      </c>
      <c r="B15" s="152"/>
      <c r="C15" s="201">
        <f>SUM(C10:C14)</f>
        <v>0</v>
      </c>
      <c r="D15" s="201">
        <f>SUM(D10:D14)</f>
        <v>0</v>
      </c>
      <c r="E15" s="201">
        <f>SUM(E10:E14)</f>
        <v>0</v>
      </c>
    </row>
    <row r="16" spans="1:5" ht="52.5">
      <c r="A16" s="220" t="s">
        <v>43</v>
      </c>
      <c r="B16" s="152"/>
      <c r="C16" s="201">
        <f>C15+C8</f>
        <v>0</v>
      </c>
      <c r="D16" s="201">
        <f>D15+D8</f>
        <v>0</v>
      </c>
      <c r="E16" s="201">
        <f>E15+E8</f>
        <v>0</v>
      </c>
    </row>
    <row r="17" spans="1:5" ht="5.25" customHeight="1">
      <c r="A17" s="51"/>
      <c r="B17" s="51"/>
      <c r="C17" s="52"/>
      <c r="D17" s="52"/>
      <c r="E17" s="52"/>
    </row>
    <row r="18" spans="1:5" ht="31.5" customHeight="1">
      <c r="A18" s="220" t="s">
        <v>44</v>
      </c>
      <c r="B18" s="152"/>
      <c r="C18" s="182" t="s">
        <v>396</v>
      </c>
      <c r="D18" s="182" t="s">
        <v>396</v>
      </c>
      <c r="E18" s="182" t="s">
        <v>396</v>
      </c>
    </row>
    <row r="19" spans="1:5" ht="10.5">
      <c r="A19" s="37" t="s">
        <v>117</v>
      </c>
      <c r="B19" s="38"/>
      <c r="C19" s="38"/>
      <c r="D19" s="38"/>
      <c r="E19" s="38"/>
    </row>
    <row r="20" spans="1:5" ht="10.5">
      <c r="A20" s="40" t="s">
        <v>311</v>
      </c>
      <c r="B20" s="48"/>
      <c r="C20" s="226">
        <f>$B20*'3ετια-ΠΩΛΗΣΕΙΣ '!C20</f>
        <v>0</v>
      </c>
      <c r="D20" s="226">
        <f>$B20*'3ετια-ΠΩΛΗΣΕΙΣ '!D20</f>
        <v>0</v>
      </c>
      <c r="E20" s="226">
        <f>$B20*'3ετια-ΠΩΛΗΣΕΙΣ '!E20</f>
        <v>0</v>
      </c>
    </row>
    <row r="21" spans="1:5" ht="10.5">
      <c r="A21" s="40" t="s">
        <v>312</v>
      </c>
      <c r="B21" s="48"/>
      <c r="C21" s="226">
        <f>$B21*'3ετια-ΠΩΛΗΣΕΙΣ '!C21</f>
        <v>0</v>
      </c>
      <c r="D21" s="226">
        <f>$B21*'3ετια-ΠΩΛΗΣΕΙΣ '!D21</f>
        <v>0</v>
      </c>
      <c r="E21" s="226">
        <f>$B21*'3ετια-ΠΩΛΗΣΕΙΣ '!E21</f>
        <v>0</v>
      </c>
    </row>
    <row r="22" spans="1:5" ht="10.5">
      <c r="A22" s="40" t="s">
        <v>313</v>
      </c>
      <c r="B22" s="48"/>
      <c r="C22" s="226">
        <f>$B22*'3ετια-ΠΩΛΗΣΕΙΣ '!C22</f>
        <v>0</v>
      </c>
      <c r="D22" s="226">
        <f>$B22*'3ετια-ΠΩΛΗΣΕΙΣ '!D22</f>
        <v>0</v>
      </c>
      <c r="E22" s="226">
        <f>$B22*'3ετια-ΠΩΛΗΣΕΙΣ '!E22</f>
        <v>0</v>
      </c>
    </row>
    <row r="23" spans="1:5" ht="10.5">
      <c r="A23" s="40"/>
      <c r="B23" s="48"/>
      <c r="C23" s="226">
        <f>$B23*'3ετια-ΠΩΛΗΣΕΙΣ '!C23</f>
        <v>0</v>
      </c>
      <c r="D23" s="226">
        <f>$B23*'3ετια-ΠΩΛΗΣΕΙΣ '!D23</f>
        <v>0</v>
      </c>
      <c r="E23" s="226">
        <f>$B23*'3ετια-ΠΩΛΗΣΕΙΣ '!E23</f>
        <v>0</v>
      </c>
    </row>
    <row r="24" spans="1:5" ht="10.5">
      <c r="A24" s="40"/>
      <c r="B24" s="48"/>
      <c r="C24" s="226">
        <f>$B24*'3ετια-ΠΩΛΗΣΕΙΣ '!C24</f>
        <v>0</v>
      </c>
      <c r="D24" s="226">
        <f>$B24*'3ετια-ΠΩΛΗΣΕΙΣ '!D24</f>
        <v>0</v>
      </c>
      <c r="E24" s="226">
        <f>$B24*'3ετια-ΠΩΛΗΣΕΙΣ '!E24</f>
        <v>0</v>
      </c>
    </row>
    <row r="25" spans="1:5" ht="31.5">
      <c r="A25" s="41" t="s">
        <v>319</v>
      </c>
      <c r="B25" s="152"/>
      <c r="C25" s="201">
        <f>SUM(C20:C24)</f>
        <v>0</v>
      </c>
      <c r="D25" s="201">
        <f>SUM(D20:D24)</f>
        <v>0</v>
      </c>
      <c r="E25" s="201">
        <f>SUM(E20:E24)</f>
        <v>0</v>
      </c>
    </row>
    <row r="26" spans="1:5" ht="10.5">
      <c r="A26" s="42" t="s">
        <v>118</v>
      </c>
      <c r="B26" s="43"/>
      <c r="C26" s="223"/>
      <c r="D26" s="223"/>
      <c r="E26" s="223"/>
    </row>
    <row r="27" spans="1:5" ht="10.5">
      <c r="A27" s="45" t="s">
        <v>311</v>
      </c>
      <c r="B27" s="49"/>
      <c r="C27" s="199">
        <f>$B27*'3ετια-ΠΩΛΗΣΕΙΣ '!C27</f>
        <v>0</v>
      </c>
      <c r="D27" s="199">
        <f>$B27*'3ετια-ΠΩΛΗΣΕΙΣ '!D27</f>
        <v>0</v>
      </c>
      <c r="E27" s="199">
        <f>$B27*'3ετια-ΠΩΛΗΣΕΙΣ '!E27</f>
        <v>0</v>
      </c>
    </row>
    <row r="28" spans="1:5" ht="10.5">
      <c r="A28" s="45" t="s">
        <v>312</v>
      </c>
      <c r="B28" s="49"/>
      <c r="C28" s="199">
        <f>$B28*'3ετια-ΠΩΛΗΣΕΙΣ '!C28</f>
        <v>0</v>
      </c>
      <c r="D28" s="199">
        <f>$B28*'3ετια-ΠΩΛΗΣΕΙΣ '!D28</f>
        <v>0</v>
      </c>
      <c r="E28" s="199">
        <f>$B28*'3ετια-ΠΩΛΗΣΕΙΣ '!E28</f>
        <v>0</v>
      </c>
    </row>
    <row r="29" spans="1:5" ht="10.5">
      <c r="A29" s="45" t="s">
        <v>313</v>
      </c>
      <c r="B29" s="49"/>
      <c r="C29" s="199">
        <f>$B29*'3ετια-ΠΩΛΗΣΕΙΣ '!C29</f>
        <v>0</v>
      </c>
      <c r="D29" s="199">
        <f>$B29*'3ετια-ΠΩΛΗΣΕΙΣ '!D29</f>
        <v>0</v>
      </c>
      <c r="E29" s="199">
        <f>$B29*'3ετια-ΠΩΛΗΣΕΙΣ '!E29</f>
        <v>0</v>
      </c>
    </row>
    <row r="30" spans="1:5" ht="10.5">
      <c r="A30" s="45"/>
      <c r="B30" s="49"/>
      <c r="C30" s="199">
        <f>$B30*'3ετια-ΠΩΛΗΣΕΙΣ '!C30</f>
        <v>0</v>
      </c>
      <c r="D30" s="199">
        <f>$B30*'3ετια-ΠΩΛΗΣΕΙΣ '!D30</f>
        <v>0</v>
      </c>
      <c r="E30" s="199">
        <f>$B30*'3ετια-ΠΩΛΗΣΕΙΣ '!E30</f>
        <v>0</v>
      </c>
    </row>
    <row r="31" spans="1:5" ht="10.5">
      <c r="A31" s="45"/>
      <c r="B31" s="49"/>
      <c r="C31" s="199">
        <f>$B31*'3ετια-ΠΩΛΗΣΕΙΣ '!C31</f>
        <v>0</v>
      </c>
      <c r="D31" s="199">
        <f>$B31*'3ετια-ΠΩΛΗΣΕΙΣ '!D31</f>
        <v>0</v>
      </c>
      <c r="E31" s="199">
        <f>$B31*'3ετια-ΠΩΛΗΣΕΙΣ '!E31</f>
        <v>0</v>
      </c>
    </row>
    <row r="32" spans="1:5" ht="31.5">
      <c r="A32" s="46" t="s">
        <v>320</v>
      </c>
      <c r="B32" s="152"/>
      <c r="C32" s="201">
        <f>SUM(C27:C31)</f>
        <v>0</v>
      </c>
      <c r="D32" s="201">
        <f>SUM(D27:D31)</f>
        <v>0</v>
      </c>
      <c r="E32" s="201">
        <f>SUM(E27:E31)</f>
        <v>0</v>
      </c>
    </row>
    <row r="33" spans="1:5" ht="52.5">
      <c r="A33" s="220" t="s">
        <v>45</v>
      </c>
      <c r="B33" s="152"/>
      <c r="C33" s="201">
        <f>C32+C25</f>
        <v>0</v>
      </c>
      <c r="D33" s="201">
        <f>D32+D25</f>
        <v>0</v>
      </c>
      <c r="E33" s="201">
        <f>E32+E25</f>
        <v>0</v>
      </c>
    </row>
    <row r="34" spans="1:5" ht="17.25" customHeight="1">
      <c r="A34" s="51"/>
      <c r="B34" s="51"/>
      <c r="C34" s="52"/>
      <c r="D34" s="52"/>
      <c r="E34" s="52"/>
    </row>
    <row r="35" spans="1:5" ht="31.5" customHeight="1">
      <c r="A35" s="220" t="s">
        <v>46</v>
      </c>
      <c r="B35" s="152"/>
      <c r="C35" s="182" t="s">
        <v>396</v>
      </c>
      <c r="D35" s="182" t="s">
        <v>396</v>
      </c>
      <c r="E35" s="182" t="s">
        <v>396</v>
      </c>
    </row>
    <row r="36" spans="1:5" ht="21">
      <c r="A36" s="220" t="s">
        <v>47</v>
      </c>
      <c r="B36" s="152"/>
      <c r="C36" s="201">
        <f>C33+C16</f>
        <v>0</v>
      </c>
      <c r="D36" s="201">
        <f>D33+D16</f>
        <v>0</v>
      </c>
      <c r="E36" s="201">
        <f>E33+E16</f>
        <v>0</v>
      </c>
    </row>
    <row r="37" spans="3:5" ht="10.5">
      <c r="C37" s="53"/>
      <c r="D37" s="53"/>
      <c r="E37" s="53"/>
    </row>
    <row r="38" spans="1:5" ht="10.5">
      <c r="A38" s="51"/>
      <c r="B38" s="51"/>
      <c r="C38" s="51"/>
      <c r="D38" s="51"/>
      <c r="E38" s="51"/>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9">
      <selection activeCell="C22" sqref="C22:E22"/>
    </sheetView>
  </sheetViews>
  <sheetFormatPr defaultColWidth="9.00390625" defaultRowHeight="12.75"/>
  <cols>
    <col min="1" max="1" width="29.875" style="50" customWidth="1"/>
    <col min="2" max="2" width="11.00390625" style="50" customWidth="1"/>
    <col min="3" max="5" width="15.625" style="50" customWidth="1"/>
    <col min="6" max="16384" width="9.125" style="50" customWidth="1"/>
  </cols>
  <sheetData>
    <row r="1" spans="1:5" ht="32.25" customHeight="1">
      <c r="A1" s="7" t="s">
        <v>27</v>
      </c>
      <c r="B1" s="116" t="s">
        <v>71</v>
      </c>
      <c r="C1" s="182" t="s">
        <v>396</v>
      </c>
      <c r="D1" s="182" t="s">
        <v>396</v>
      </c>
      <c r="E1" s="182" t="s">
        <v>396</v>
      </c>
    </row>
    <row r="2" spans="1:5" ht="15" customHeight="1">
      <c r="A2" s="40" t="s">
        <v>94</v>
      </c>
      <c r="B2" s="40"/>
      <c r="C2" s="200"/>
      <c r="D2" s="200"/>
      <c r="E2" s="200"/>
    </row>
    <row r="3" spans="1:5" ht="15" customHeight="1">
      <c r="A3" s="40" t="s">
        <v>95</v>
      </c>
      <c r="B3" s="40"/>
      <c r="C3" s="200"/>
      <c r="D3" s="200"/>
      <c r="E3" s="200"/>
    </row>
    <row r="4" spans="1:5" ht="15" customHeight="1">
      <c r="A4" s="40" t="s">
        <v>96</v>
      </c>
      <c r="B4" s="40"/>
      <c r="C4" s="200"/>
      <c r="D4" s="200"/>
      <c r="E4" s="200"/>
    </row>
    <row r="5" spans="1:5" ht="15" customHeight="1">
      <c r="A5" s="40"/>
      <c r="B5" s="40"/>
      <c r="C5" s="200"/>
      <c r="D5" s="200"/>
      <c r="E5" s="200"/>
    </row>
    <row r="6" spans="1:5" ht="15" customHeight="1">
      <c r="A6" s="41" t="s">
        <v>29</v>
      </c>
      <c r="B6" s="152"/>
      <c r="C6" s="199">
        <f>SUM(C2:C5)</f>
        <v>0</v>
      </c>
      <c r="D6" s="199">
        <f>SUM(D2:D5)</f>
        <v>0</v>
      </c>
      <c r="E6" s="199">
        <f>SUM(E2:E5)</f>
        <v>0</v>
      </c>
    </row>
    <row r="7" spans="1:5" ht="32.25" customHeight="1">
      <c r="A7" s="7" t="s">
        <v>28</v>
      </c>
      <c r="B7" s="116" t="s">
        <v>71</v>
      </c>
      <c r="C7" s="182" t="s">
        <v>396</v>
      </c>
      <c r="D7" s="182" t="s">
        <v>396</v>
      </c>
      <c r="E7" s="182" t="s">
        <v>396</v>
      </c>
    </row>
    <row r="8" spans="1:5" ht="15" customHeight="1">
      <c r="A8" s="40" t="s">
        <v>94</v>
      </c>
      <c r="B8" s="40"/>
      <c r="C8" s="200"/>
      <c r="D8" s="200"/>
      <c r="E8" s="200"/>
    </row>
    <row r="9" spans="1:5" ht="15" customHeight="1">
      <c r="A9" s="40" t="s">
        <v>95</v>
      </c>
      <c r="B9" s="40"/>
      <c r="C9" s="200"/>
      <c r="D9" s="200"/>
      <c r="E9" s="200"/>
    </row>
    <row r="10" spans="1:5" ht="15" customHeight="1">
      <c r="A10" s="40" t="s">
        <v>96</v>
      </c>
      <c r="B10" s="40"/>
      <c r="C10" s="200"/>
      <c r="D10" s="200"/>
      <c r="E10" s="200"/>
    </row>
    <row r="11" spans="1:5" ht="15" customHeight="1">
      <c r="A11" s="40"/>
      <c r="B11" s="40"/>
      <c r="C11" s="200"/>
      <c r="D11" s="200"/>
      <c r="E11" s="200"/>
    </row>
    <row r="12" spans="1:5" ht="18.75" customHeight="1">
      <c r="A12" s="41" t="s">
        <v>30</v>
      </c>
      <c r="B12" s="152"/>
      <c r="C12" s="201">
        <f>SUM(C8:C11)</f>
        <v>0</v>
      </c>
      <c r="D12" s="201">
        <f>SUM(D8:D11)</f>
        <v>0</v>
      </c>
      <c r="E12" s="201">
        <f>SUM(E8:E11)</f>
        <v>0</v>
      </c>
    </row>
    <row r="13" ht="6.75" customHeight="1"/>
    <row r="14" spans="1:5" ht="28.5" customHeight="1">
      <c r="A14" s="41" t="s">
        <v>31</v>
      </c>
      <c r="B14" s="152"/>
      <c r="C14" s="201">
        <f>C12+C6</f>
        <v>0</v>
      </c>
      <c r="D14" s="201">
        <f>D12+D6</f>
        <v>0</v>
      </c>
      <c r="E14" s="201">
        <f>E12+E6</f>
        <v>0</v>
      </c>
    </row>
    <row r="15" ht="6.75" customHeight="1"/>
    <row r="16" spans="1:5" ht="32.25" customHeight="1">
      <c r="A16" s="7" t="s">
        <v>32</v>
      </c>
      <c r="B16" s="116" t="s">
        <v>97</v>
      </c>
      <c r="C16" s="182" t="s">
        <v>396</v>
      </c>
      <c r="D16" s="182" t="s">
        <v>396</v>
      </c>
      <c r="E16" s="182" t="s">
        <v>396</v>
      </c>
    </row>
    <row r="17" spans="1:5" ht="15" customHeight="1">
      <c r="A17" s="40" t="s">
        <v>94</v>
      </c>
      <c r="B17" s="54"/>
      <c r="C17" s="202">
        <f aca="true" t="shared" si="0" ref="C17:E19">$B17*C2</f>
        <v>0</v>
      </c>
      <c r="D17" s="202">
        <f t="shared" si="0"/>
        <v>0</v>
      </c>
      <c r="E17" s="202">
        <f t="shared" si="0"/>
        <v>0</v>
      </c>
    </row>
    <row r="18" spans="1:5" ht="15" customHeight="1">
      <c r="A18" s="40" t="s">
        <v>95</v>
      </c>
      <c r="B18" s="54"/>
      <c r="C18" s="202">
        <f t="shared" si="0"/>
        <v>0</v>
      </c>
      <c r="D18" s="202">
        <f t="shared" si="0"/>
        <v>0</v>
      </c>
      <c r="E18" s="202">
        <f t="shared" si="0"/>
        <v>0</v>
      </c>
    </row>
    <row r="19" spans="1:5" ht="15" customHeight="1">
      <c r="A19" s="40" t="s">
        <v>96</v>
      </c>
      <c r="B19" s="54"/>
      <c r="C19" s="202">
        <f t="shared" si="0"/>
        <v>0</v>
      </c>
      <c r="D19" s="202">
        <f t="shared" si="0"/>
        <v>0</v>
      </c>
      <c r="E19" s="202">
        <f t="shared" si="0"/>
        <v>0</v>
      </c>
    </row>
    <row r="20" spans="1:5" ht="15" customHeight="1">
      <c r="A20" s="40"/>
      <c r="B20" s="54"/>
      <c r="C20" s="202">
        <f>$B20*C6</f>
        <v>0</v>
      </c>
      <c r="D20" s="202">
        <f>$B20*D6</f>
        <v>0</v>
      </c>
      <c r="E20" s="202">
        <f>$B20*E6</f>
        <v>0</v>
      </c>
    </row>
    <row r="21" spans="1:5" ht="15" customHeight="1">
      <c r="A21" s="41" t="s">
        <v>29</v>
      </c>
      <c r="B21" s="54"/>
      <c r="C21" s="257">
        <f>SUM(C17:C20)</f>
        <v>0</v>
      </c>
      <c r="D21" s="257">
        <f>SUM(D17:D20)</f>
        <v>0</v>
      </c>
      <c r="E21" s="257">
        <f>SUM(E17:E20)</f>
        <v>0</v>
      </c>
    </row>
    <row r="22" spans="1:5" ht="32.25" customHeight="1">
      <c r="A22" s="7" t="s">
        <v>33</v>
      </c>
      <c r="B22" s="116" t="s">
        <v>97</v>
      </c>
      <c r="C22" s="182" t="s">
        <v>396</v>
      </c>
      <c r="D22" s="182" t="s">
        <v>396</v>
      </c>
      <c r="E22" s="182" t="s">
        <v>396</v>
      </c>
    </row>
    <row r="23" spans="1:5" ht="15" customHeight="1">
      <c r="A23" s="40" t="s">
        <v>94</v>
      </c>
      <c r="B23" s="54"/>
      <c r="C23" s="202">
        <f aca="true" t="shared" si="1" ref="C23:E26">$B23*C8</f>
        <v>0</v>
      </c>
      <c r="D23" s="202">
        <f t="shared" si="1"/>
        <v>0</v>
      </c>
      <c r="E23" s="202">
        <f t="shared" si="1"/>
        <v>0</v>
      </c>
    </row>
    <row r="24" spans="1:5" ht="15" customHeight="1">
      <c r="A24" s="40" t="s">
        <v>95</v>
      </c>
      <c r="B24" s="54"/>
      <c r="C24" s="202">
        <f t="shared" si="1"/>
        <v>0</v>
      </c>
      <c r="D24" s="202">
        <f t="shared" si="1"/>
        <v>0</v>
      </c>
      <c r="E24" s="202">
        <f t="shared" si="1"/>
        <v>0</v>
      </c>
    </row>
    <row r="25" spans="1:5" ht="15" customHeight="1">
      <c r="A25" s="40" t="s">
        <v>96</v>
      </c>
      <c r="B25" s="54"/>
      <c r="C25" s="202">
        <f t="shared" si="1"/>
        <v>0</v>
      </c>
      <c r="D25" s="202">
        <f t="shared" si="1"/>
        <v>0</v>
      </c>
      <c r="E25" s="202">
        <f t="shared" si="1"/>
        <v>0</v>
      </c>
    </row>
    <row r="26" spans="1:5" ht="15" customHeight="1">
      <c r="A26" s="40"/>
      <c r="B26" s="54"/>
      <c r="C26" s="202">
        <f t="shared" si="1"/>
        <v>0</v>
      </c>
      <c r="D26" s="202">
        <f t="shared" si="1"/>
        <v>0</v>
      </c>
      <c r="E26" s="202">
        <f t="shared" si="1"/>
        <v>0</v>
      </c>
    </row>
    <row r="27" spans="1:5" ht="15" customHeight="1">
      <c r="A27" s="41" t="s">
        <v>30</v>
      </c>
      <c r="B27" s="54"/>
      <c r="C27" s="257">
        <f>SUM(C23:C26)</f>
        <v>0</v>
      </c>
      <c r="D27" s="257">
        <f>SUM(D23:D26)</f>
        <v>0</v>
      </c>
      <c r="E27" s="257">
        <f>SUM(E23:E26)</f>
        <v>0</v>
      </c>
    </row>
    <row r="28" ht="6.75" customHeight="1"/>
    <row r="29" spans="1:5" ht="33" customHeight="1">
      <c r="A29" s="41" t="s">
        <v>34</v>
      </c>
      <c r="B29" s="152"/>
      <c r="C29" s="203">
        <f>C27+C21</f>
        <v>0</v>
      </c>
      <c r="D29" s="203">
        <f>D27+D21</f>
        <v>0</v>
      </c>
      <c r="E29" s="203">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15:E15 C15 C18:C20 D17:E20" emptyCellReference="1"/>
  </ignoredErrors>
</worksheet>
</file>

<file path=xl/worksheets/sheet25.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9">
      <selection activeCell="C22" sqref="C22:E22"/>
    </sheetView>
  </sheetViews>
  <sheetFormatPr defaultColWidth="9.00390625" defaultRowHeight="12.75"/>
  <cols>
    <col min="1" max="1" width="29.875" style="50" customWidth="1"/>
    <col min="2" max="2" width="11.00390625" style="50" customWidth="1"/>
    <col min="3" max="5" width="15.625" style="50" customWidth="1"/>
    <col min="6" max="16384" width="9.125" style="50" customWidth="1"/>
  </cols>
  <sheetData>
    <row r="1" spans="1:5" ht="32.25" customHeight="1">
      <c r="A1" s="7" t="s">
        <v>40</v>
      </c>
      <c r="B1" s="116" t="s">
        <v>71</v>
      </c>
      <c r="C1" s="182" t="s">
        <v>396</v>
      </c>
      <c r="D1" s="182" t="s">
        <v>396</v>
      </c>
      <c r="E1" s="182" t="s">
        <v>396</v>
      </c>
    </row>
    <row r="2" spans="1:5" ht="15" customHeight="1">
      <c r="A2" s="40" t="s">
        <v>98</v>
      </c>
      <c r="B2" s="40"/>
      <c r="C2" s="200"/>
      <c r="D2" s="200"/>
      <c r="E2" s="200"/>
    </row>
    <row r="3" spans="1:5" ht="15" customHeight="1">
      <c r="A3" s="40" t="s">
        <v>99</v>
      </c>
      <c r="B3" s="40"/>
      <c r="C3" s="200"/>
      <c r="D3" s="200"/>
      <c r="E3" s="200"/>
    </row>
    <row r="4" spans="1:5" ht="15" customHeight="1">
      <c r="A4" s="40" t="s">
        <v>100</v>
      </c>
      <c r="B4" s="40"/>
      <c r="C4" s="200"/>
      <c r="D4" s="200"/>
      <c r="E4" s="200"/>
    </row>
    <row r="5" spans="1:5" ht="15" customHeight="1">
      <c r="A5" s="40" t="s">
        <v>101</v>
      </c>
      <c r="B5" s="40"/>
      <c r="C5" s="200"/>
      <c r="D5" s="200"/>
      <c r="E5" s="200"/>
    </row>
    <row r="6" spans="1:5" ht="15" customHeight="1">
      <c r="A6" s="41" t="s">
        <v>29</v>
      </c>
      <c r="B6" s="152"/>
      <c r="C6" s="199">
        <f>SUM(C2:C5)</f>
        <v>0</v>
      </c>
      <c r="D6" s="199">
        <f>SUM(D2:D5)</f>
        <v>0</v>
      </c>
      <c r="E6" s="199">
        <f>SUM(E2:E5)</f>
        <v>0</v>
      </c>
    </row>
    <row r="7" spans="1:5" ht="32.25" customHeight="1">
      <c r="A7" s="7" t="s">
        <v>39</v>
      </c>
      <c r="B7" s="116" t="s">
        <v>71</v>
      </c>
      <c r="C7" s="182" t="s">
        <v>396</v>
      </c>
      <c r="D7" s="182" t="s">
        <v>396</v>
      </c>
      <c r="E7" s="182" t="s">
        <v>396</v>
      </c>
    </row>
    <row r="8" spans="1:5" ht="15" customHeight="1">
      <c r="A8" s="40" t="s">
        <v>98</v>
      </c>
      <c r="B8" s="40"/>
      <c r="C8" s="200"/>
      <c r="D8" s="200"/>
      <c r="E8" s="200"/>
    </row>
    <row r="9" spans="1:5" ht="15" customHeight="1">
      <c r="A9" s="40" t="s">
        <v>99</v>
      </c>
      <c r="B9" s="40"/>
      <c r="C9" s="200"/>
      <c r="D9" s="200"/>
      <c r="E9" s="200"/>
    </row>
    <row r="10" spans="1:5" ht="15" customHeight="1">
      <c r="A10" s="40" t="s">
        <v>100</v>
      </c>
      <c r="B10" s="40"/>
      <c r="C10" s="200"/>
      <c r="D10" s="200"/>
      <c r="E10" s="200"/>
    </row>
    <row r="11" spans="1:5" ht="15" customHeight="1">
      <c r="A11" s="40" t="s">
        <v>101</v>
      </c>
      <c r="B11" s="40"/>
      <c r="C11" s="200"/>
      <c r="D11" s="200"/>
      <c r="E11" s="200"/>
    </row>
    <row r="12" spans="1:5" ht="18.75" customHeight="1">
      <c r="A12" s="41" t="s">
        <v>30</v>
      </c>
      <c r="B12" s="152"/>
      <c r="C12" s="201">
        <f>SUM(C8:C11)</f>
        <v>0</v>
      </c>
      <c r="D12" s="201">
        <f>SUM(D8:D11)</f>
        <v>0</v>
      </c>
      <c r="E12" s="201">
        <f>SUM(E8:E11)</f>
        <v>0</v>
      </c>
    </row>
    <row r="13" ht="6.75" customHeight="1"/>
    <row r="14" spans="1:5" ht="38.25" customHeight="1">
      <c r="A14" s="41" t="s">
        <v>38</v>
      </c>
      <c r="B14" s="152"/>
      <c r="C14" s="201">
        <f>C12+C6</f>
        <v>0</v>
      </c>
      <c r="D14" s="201">
        <f>D12+D6</f>
        <v>0</v>
      </c>
      <c r="E14" s="201">
        <f>E12+E6</f>
        <v>0</v>
      </c>
    </row>
    <row r="15" ht="6.75" customHeight="1"/>
    <row r="16" spans="1:5" ht="32.25" customHeight="1">
      <c r="A16" s="7" t="s">
        <v>37</v>
      </c>
      <c r="B16" s="116" t="s">
        <v>97</v>
      </c>
      <c r="C16" s="182" t="s">
        <v>396</v>
      </c>
      <c r="D16" s="182" t="s">
        <v>396</v>
      </c>
      <c r="E16" s="182" t="s">
        <v>396</v>
      </c>
    </row>
    <row r="17" spans="1:5" ht="15" customHeight="1">
      <c r="A17" s="40" t="s">
        <v>98</v>
      </c>
      <c r="B17" s="54"/>
      <c r="C17" s="202">
        <f aca="true" t="shared" si="0" ref="C17:E19">$B17*C2</f>
        <v>0</v>
      </c>
      <c r="D17" s="202">
        <f t="shared" si="0"/>
        <v>0</v>
      </c>
      <c r="E17" s="202">
        <f t="shared" si="0"/>
        <v>0</v>
      </c>
    </row>
    <row r="18" spans="1:5" ht="15" customHeight="1">
      <c r="A18" s="40" t="s">
        <v>99</v>
      </c>
      <c r="B18" s="54"/>
      <c r="C18" s="202">
        <f t="shared" si="0"/>
        <v>0</v>
      </c>
      <c r="D18" s="202">
        <f t="shared" si="0"/>
        <v>0</v>
      </c>
      <c r="E18" s="202">
        <f t="shared" si="0"/>
        <v>0</v>
      </c>
    </row>
    <row r="19" spans="1:5" ht="15" customHeight="1">
      <c r="A19" s="40" t="s">
        <v>100</v>
      </c>
      <c r="B19" s="54"/>
      <c r="C19" s="202">
        <f t="shared" si="0"/>
        <v>0</v>
      </c>
      <c r="D19" s="202">
        <f t="shared" si="0"/>
        <v>0</v>
      </c>
      <c r="E19" s="202">
        <f t="shared" si="0"/>
        <v>0</v>
      </c>
    </row>
    <row r="20" spans="1:5" ht="15" customHeight="1">
      <c r="A20" s="40" t="s">
        <v>101</v>
      </c>
      <c r="B20" s="54"/>
      <c r="C20" s="202">
        <f>$B20*C6</f>
        <v>0</v>
      </c>
      <c r="D20" s="202">
        <f>$B20*D6</f>
        <v>0</v>
      </c>
      <c r="E20" s="202">
        <f>$B20*E6</f>
        <v>0</v>
      </c>
    </row>
    <row r="21" spans="1:5" ht="15" customHeight="1">
      <c r="A21" s="41" t="s">
        <v>29</v>
      </c>
      <c r="B21" s="54"/>
      <c r="C21" s="257">
        <f>SUM(C17:C20)</f>
        <v>0</v>
      </c>
      <c r="D21" s="257">
        <f>SUM(D17:D20)</f>
        <v>0</v>
      </c>
      <c r="E21" s="257">
        <f>SUM(E17:E20)</f>
        <v>0</v>
      </c>
    </row>
    <row r="22" spans="1:5" ht="32.25" customHeight="1">
      <c r="A22" s="7" t="s">
        <v>36</v>
      </c>
      <c r="B22" s="116" t="s">
        <v>97</v>
      </c>
      <c r="C22" s="182" t="s">
        <v>396</v>
      </c>
      <c r="D22" s="182" t="s">
        <v>396</v>
      </c>
      <c r="E22" s="182" t="s">
        <v>396</v>
      </c>
    </row>
    <row r="23" spans="1:5" ht="15" customHeight="1">
      <c r="A23" s="40" t="s">
        <v>98</v>
      </c>
      <c r="B23" s="54"/>
      <c r="C23" s="202">
        <f aca="true" t="shared" si="1" ref="C23:E26">$B23*C8</f>
        <v>0</v>
      </c>
      <c r="D23" s="202">
        <f t="shared" si="1"/>
        <v>0</v>
      </c>
      <c r="E23" s="202">
        <f t="shared" si="1"/>
        <v>0</v>
      </c>
    </row>
    <row r="24" spans="1:5" ht="15" customHeight="1">
      <c r="A24" s="40" t="s">
        <v>99</v>
      </c>
      <c r="B24" s="54"/>
      <c r="C24" s="202">
        <f t="shared" si="1"/>
        <v>0</v>
      </c>
      <c r="D24" s="202">
        <f t="shared" si="1"/>
        <v>0</v>
      </c>
      <c r="E24" s="202">
        <f t="shared" si="1"/>
        <v>0</v>
      </c>
    </row>
    <row r="25" spans="1:5" ht="15" customHeight="1">
      <c r="A25" s="40" t="s">
        <v>100</v>
      </c>
      <c r="B25" s="54"/>
      <c r="C25" s="202">
        <f t="shared" si="1"/>
        <v>0</v>
      </c>
      <c r="D25" s="202">
        <f t="shared" si="1"/>
        <v>0</v>
      </c>
      <c r="E25" s="202">
        <f t="shared" si="1"/>
        <v>0</v>
      </c>
    </row>
    <row r="26" spans="1:5" ht="15" customHeight="1">
      <c r="A26" s="40" t="s">
        <v>101</v>
      </c>
      <c r="B26" s="54"/>
      <c r="C26" s="202">
        <f t="shared" si="1"/>
        <v>0</v>
      </c>
      <c r="D26" s="202">
        <f t="shared" si="1"/>
        <v>0</v>
      </c>
      <c r="E26" s="202">
        <f t="shared" si="1"/>
        <v>0</v>
      </c>
    </row>
    <row r="27" spans="1:5" ht="15" customHeight="1">
      <c r="A27" s="41" t="s">
        <v>30</v>
      </c>
      <c r="B27" s="54"/>
      <c r="C27" s="257">
        <f>SUM(C23:C26)</f>
        <v>0</v>
      </c>
      <c r="D27" s="257">
        <f>SUM(D23:D26)</f>
        <v>0</v>
      </c>
      <c r="E27" s="257">
        <f>SUM(E23:E26)</f>
        <v>0</v>
      </c>
    </row>
    <row r="28" ht="6.75" customHeight="1"/>
    <row r="29" spans="1:5" ht="33" customHeight="1">
      <c r="A29" s="41" t="s">
        <v>35</v>
      </c>
      <c r="B29" s="152"/>
      <c r="C29" s="203">
        <f>C27+C21</f>
        <v>0</v>
      </c>
      <c r="D29" s="203">
        <f>D27+D21</f>
        <v>0</v>
      </c>
      <c r="E29" s="203">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D9"/>
  <sheetViews>
    <sheetView showGridLines="0" zoomScalePageLayoutView="0" workbookViewId="0" topLeftCell="A1">
      <selection activeCell="B1" sqref="B1:D1"/>
    </sheetView>
  </sheetViews>
  <sheetFormatPr defaultColWidth="9.00390625" defaultRowHeight="12.75"/>
  <cols>
    <col min="1" max="1" width="29.875" style="50" customWidth="1"/>
    <col min="2" max="4" width="15.625" style="50" customWidth="1"/>
    <col min="5" max="16384" width="9.125" style="50" customWidth="1"/>
  </cols>
  <sheetData>
    <row r="1" spans="1:4" ht="32.25" customHeight="1">
      <c r="A1" s="7" t="s">
        <v>122</v>
      </c>
      <c r="B1" s="182" t="s">
        <v>396</v>
      </c>
      <c r="C1" s="182" t="s">
        <v>396</v>
      </c>
      <c r="D1" s="182" t="s">
        <v>396</v>
      </c>
    </row>
    <row r="2" spans="1:4" ht="27" customHeight="1">
      <c r="A2" s="57" t="s">
        <v>126</v>
      </c>
      <c r="B2" s="199">
        <f>'3ετια-Α ΥΛΕΣ'!C29</f>
        <v>0</v>
      </c>
      <c r="C2" s="199">
        <f>'3ετια-Α ΥΛΕΣ'!D29</f>
        <v>0</v>
      </c>
      <c r="D2" s="199">
        <f>'3ετια-Α ΥΛΕΣ'!E29</f>
        <v>0</v>
      </c>
    </row>
    <row r="3" spans="1:4" ht="27" customHeight="1">
      <c r="A3" s="40" t="s">
        <v>127</v>
      </c>
      <c r="B3" s="199">
        <f>'3ετια-Β ΥΛΕΣ'!C29</f>
        <v>0</v>
      </c>
      <c r="C3" s="199">
        <f>'3ετια-Β ΥΛΕΣ'!D29</f>
        <v>0</v>
      </c>
      <c r="D3" s="199">
        <f>'3ετια-Β ΥΛΕΣ'!E29</f>
        <v>0</v>
      </c>
    </row>
    <row r="4" spans="1:4" ht="30" customHeight="1">
      <c r="A4" s="155" t="s">
        <v>123</v>
      </c>
      <c r="B4" s="200"/>
      <c r="C4" s="200"/>
      <c r="D4" s="200"/>
    </row>
    <row r="5" spans="1:4" ht="33.75" customHeight="1">
      <c r="A5" s="155" t="s">
        <v>124</v>
      </c>
      <c r="B5" s="200"/>
      <c r="C5" s="200"/>
      <c r="D5" s="200"/>
    </row>
    <row r="6" spans="1:4" ht="27" customHeight="1">
      <c r="A6" s="155" t="s">
        <v>125</v>
      </c>
      <c r="B6" s="200"/>
      <c r="C6" s="200"/>
      <c r="D6" s="200"/>
    </row>
    <row r="7" spans="1:4" ht="33" customHeight="1">
      <c r="A7" s="155" t="s">
        <v>129</v>
      </c>
      <c r="B7" s="200"/>
      <c r="C7" s="200"/>
      <c r="D7" s="200"/>
    </row>
    <row r="8" spans="1:4" ht="27" customHeight="1">
      <c r="A8" s="155" t="s">
        <v>128</v>
      </c>
      <c r="B8" s="200"/>
      <c r="C8" s="200"/>
      <c r="D8" s="200"/>
    </row>
    <row r="9" spans="1:4" ht="42" customHeight="1">
      <c r="A9" s="60" t="s">
        <v>294</v>
      </c>
      <c r="B9" s="201">
        <f>SUM(B2:B8)</f>
        <v>0</v>
      </c>
      <c r="C9" s="201">
        <f>SUM(C2:C8)</f>
        <v>0</v>
      </c>
      <c r="D9" s="201">
        <f>SUM(D2:D8)</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27.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
      <selection activeCell="B1" sqref="B1:D1"/>
    </sheetView>
  </sheetViews>
  <sheetFormatPr defaultColWidth="9.00390625" defaultRowHeight="12.75"/>
  <cols>
    <col min="1" max="1" width="44.125" style="90" customWidth="1"/>
    <col min="2" max="4" width="13.75390625" style="90" customWidth="1"/>
    <col min="5" max="16384" width="9.125" style="90" customWidth="1"/>
  </cols>
  <sheetData>
    <row r="1" spans="1:4" ht="24.75" customHeight="1">
      <c r="A1" s="181"/>
      <c r="B1" s="182" t="s">
        <v>396</v>
      </c>
      <c r="C1" s="182" t="s">
        <v>396</v>
      </c>
      <c r="D1" s="182" t="s">
        <v>396</v>
      </c>
    </row>
    <row r="2" spans="1:4" ht="24.75" customHeight="1">
      <c r="A2" s="120" t="s">
        <v>170</v>
      </c>
      <c r="B2" s="108">
        <f>'3ετια-ΚΥΚΛΟΣ ΕΡΓΑΣΙΩΝ'!C36</f>
        <v>0</v>
      </c>
      <c r="C2" s="108">
        <f>'3ετια-ΚΥΚΛΟΣ ΕΡΓΑΣΙΩΝ'!D36</f>
        <v>0</v>
      </c>
      <c r="D2" s="108">
        <f>'3ετια-ΚΥΚΛΟΣ ΕΡΓΑΣΙΩΝ'!E36</f>
        <v>0</v>
      </c>
    </row>
    <row r="3" spans="1:4" ht="24.75" customHeight="1">
      <c r="A3" s="97" t="s">
        <v>289</v>
      </c>
      <c r="B3" s="105">
        <f>'3ετια-ΚΟΣΤΟΣ ΠΑΡΑΓΩΓΗΣ'!B9</f>
        <v>0</v>
      </c>
      <c r="C3" s="105">
        <f>'3ετια-ΚΟΣΤΟΣ ΠΑΡΑΓΩΓΗΣ'!C9</f>
        <v>0</v>
      </c>
      <c r="D3" s="105">
        <f>'3ετια-ΚΟΣΤΟΣ ΠΑΡΑΓΩΓΗΣ'!D9</f>
        <v>0</v>
      </c>
    </row>
    <row r="4" spans="1:4" ht="24.75" customHeight="1">
      <c r="A4" s="120" t="s">
        <v>171</v>
      </c>
      <c r="B4" s="108">
        <f>B2-B3</f>
        <v>0</v>
      </c>
      <c r="C4" s="108">
        <f>C2-C3</f>
        <v>0</v>
      </c>
      <c r="D4" s="108">
        <f>D2-D3</f>
        <v>0</v>
      </c>
    </row>
    <row r="5" spans="1:4" ht="24.75" customHeight="1">
      <c r="A5" s="97" t="s">
        <v>172</v>
      </c>
      <c r="B5" s="121"/>
      <c r="C5" s="121"/>
      <c r="D5" s="121"/>
    </row>
    <row r="6" spans="1:4" ht="24.75" customHeight="1">
      <c r="A6" s="97" t="s">
        <v>272</v>
      </c>
      <c r="B6" s="121"/>
      <c r="C6" s="121"/>
      <c r="D6" s="121"/>
    </row>
    <row r="7" spans="1:4" ht="24.75" customHeight="1">
      <c r="A7" s="97" t="s">
        <v>291</v>
      </c>
      <c r="B7" s="121"/>
      <c r="C7" s="121"/>
      <c r="D7" s="121"/>
    </row>
    <row r="8" spans="1:4" ht="24.75" customHeight="1">
      <c r="A8" s="120" t="s">
        <v>173</v>
      </c>
      <c r="B8" s="108">
        <f>B4-SUM(B5:B7)</f>
        <v>0</v>
      </c>
      <c r="C8" s="108">
        <f>C4-SUM(C5:C7)</f>
        <v>0</v>
      </c>
      <c r="D8" s="108">
        <f>D4-SUM(D5:D7)</f>
        <v>0</v>
      </c>
    </row>
    <row r="9" spans="1:4" ht="24.75" customHeight="1">
      <c r="A9" s="97" t="s">
        <v>242</v>
      </c>
      <c r="B9" s="121"/>
      <c r="C9" s="121"/>
      <c r="D9" s="121"/>
    </row>
    <row r="10" spans="1:4" ht="24.75" customHeight="1">
      <c r="A10" s="97" t="s">
        <v>174</v>
      </c>
      <c r="B10" s="121"/>
      <c r="C10" s="121"/>
      <c r="D10" s="121"/>
    </row>
    <row r="11" spans="1:4" ht="27.75" customHeight="1">
      <c r="A11" s="120" t="s">
        <v>244</v>
      </c>
      <c r="B11" s="108">
        <f>B8+B9-B10</f>
        <v>0</v>
      </c>
      <c r="C11" s="108">
        <f>C8+C9-C10</f>
        <v>0</v>
      </c>
      <c r="D11" s="108">
        <f>D8+D9-D10</f>
        <v>0</v>
      </c>
    </row>
    <row r="12" spans="1:4" ht="24.75" customHeight="1">
      <c r="A12" s="97" t="s">
        <v>205</v>
      </c>
      <c r="B12" s="121"/>
      <c r="C12" s="121"/>
      <c r="D12" s="121"/>
    </row>
    <row r="13" spans="1:4" ht="24.75" customHeight="1">
      <c r="A13" s="145" t="s">
        <v>250</v>
      </c>
      <c r="B13" s="121"/>
      <c r="C13" s="121"/>
      <c r="D13" s="121"/>
    </row>
    <row r="14" spans="1:4" ht="24.75" customHeight="1">
      <c r="A14" s="145" t="s">
        <v>235</v>
      </c>
      <c r="B14" s="121"/>
      <c r="C14" s="121"/>
      <c r="D14" s="121"/>
    </row>
    <row r="15" spans="1:4" ht="24.75" customHeight="1">
      <c r="A15" s="145" t="s">
        <v>236</v>
      </c>
      <c r="B15" s="121"/>
      <c r="C15" s="121"/>
      <c r="D15" s="121"/>
    </row>
    <row r="16" spans="1:4" ht="24.75" customHeight="1">
      <c r="A16" s="120" t="s">
        <v>176</v>
      </c>
      <c r="B16" s="108">
        <f>B11-SUM(B12:B14)+SUM(B15:B15)</f>
        <v>0</v>
      </c>
      <c r="C16" s="108">
        <f>C11-SUM(C12:C14)+SUM(C15:C15)</f>
        <v>0</v>
      </c>
      <c r="D16" s="108">
        <f>D11-SUM(D12:D14)+SUM(D15:D15)</f>
        <v>0</v>
      </c>
    </row>
    <row r="17" spans="1:4" ht="21.75" customHeight="1">
      <c r="A17" s="97" t="s">
        <v>273</v>
      </c>
      <c r="B17" s="121"/>
      <c r="C17" s="121"/>
      <c r="D17" s="121"/>
    </row>
    <row r="18" spans="1:4" ht="24.75" customHeight="1">
      <c r="A18" s="120" t="s">
        <v>178</v>
      </c>
      <c r="B18" s="108">
        <f>B16-B17</f>
        <v>0</v>
      </c>
      <c r="C18" s="108">
        <f>C16-C17</f>
        <v>0</v>
      </c>
      <c r="D18" s="108">
        <f>D16-D17</f>
        <v>0</v>
      </c>
    </row>
    <row r="19" spans="1:4" ht="24.75" customHeight="1">
      <c r="A19" s="97" t="s">
        <v>179</v>
      </c>
      <c r="B19" s="121"/>
      <c r="C19" s="121"/>
      <c r="D19" s="121"/>
    </row>
    <row r="20" spans="1:4" ht="24.75" customHeight="1">
      <c r="A20" s="120" t="s">
        <v>180</v>
      </c>
      <c r="B20" s="108">
        <f>B18-B19</f>
        <v>0</v>
      </c>
      <c r="C20" s="108">
        <f>C18-C19</f>
        <v>0</v>
      </c>
      <c r="D20" s="108">
        <f>D18-D19</f>
        <v>0</v>
      </c>
    </row>
    <row r="21" spans="2:4" ht="5.25" customHeight="1">
      <c r="B21" s="119"/>
      <c r="C21" s="119"/>
      <c r="D21" s="119"/>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15 B17:B20 B9:B12 C8:D12 C13:D13 B13 B14 C14:D14 C15:D20" emptyCellReference="1"/>
  </ignoredErrors>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N30" sqref="N30"/>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showGridLines="0" zoomScalePageLayoutView="0" workbookViewId="0" topLeftCell="A1">
      <selection activeCell="H10" sqref="H10"/>
    </sheetView>
  </sheetViews>
  <sheetFormatPr defaultColWidth="16.125" defaultRowHeight="15" customHeight="1"/>
  <cols>
    <col min="1" max="1" width="25.75390625" style="20" customWidth="1"/>
    <col min="2" max="2" width="11.625" style="20" customWidth="1"/>
    <col min="3" max="3" width="14.625" style="20" customWidth="1"/>
    <col min="4" max="13" width="10.75390625" style="20" customWidth="1"/>
    <col min="14" max="16384" width="16.125" style="20" customWidth="1"/>
  </cols>
  <sheetData>
    <row r="1" spans="1:13" ht="45.75" customHeight="1">
      <c r="A1" s="218"/>
      <c r="B1" s="218" t="s">
        <v>71</v>
      </c>
      <c r="C1" s="218" t="s">
        <v>65</v>
      </c>
      <c r="D1" s="219" t="s">
        <v>55</v>
      </c>
      <c r="E1" s="219" t="s">
        <v>56</v>
      </c>
      <c r="F1" s="219" t="s">
        <v>62</v>
      </c>
      <c r="G1" s="219" t="s">
        <v>63</v>
      </c>
      <c r="H1" s="219" t="s">
        <v>64</v>
      </c>
      <c r="I1" s="219" t="s">
        <v>66</v>
      </c>
      <c r="J1" s="219" t="s">
        <v>67</v>
      </c>
      <c r="K1" s="219" t="s">
        <v>68</v>
      </c>
      <c r="L1" s="219" t="s">
        <v>69</v>
      </c>
      <c r="M1" s="219" t="s">
        <v>70</v>
      </c>
    </row>
    <row r="2" spans="1:13" ht="24" customHeight="1">
      <c r="A2" s="21" t="s">
        <v>57</v>
      </c>
      <c r="B2" s="27" t="s">
        <v>72</v>
      </c>
      <c r="C2" s="23"/>
      <c r="D2" s="23"/>
      <c r="E2" s="23"/>
      <c r="F2" s="23"/>
      <c r="G2" s="23"/>
      <c r="H2" s="23"/>
      <c r="I2" s="23"/>
      <c r="J2" s="23"/>
      <c r="K2" s="23"/>
      <c r="L2" s="23"/>
      <c r="M2" s="23"/>
    </row>
    <row r="3" spans="1:13" ht="24" customHeight="1">
      <c r="A3" s="22" t="s">
        <v>58</v>
      </c>
      <c r="B3" s="27" t="s">
        <v>73</v>
      </c>
      <c r="C3" s="23"/>
      <c r="D3" s="23"/>
      <c r="E3" s="23"/>
      <c r="F3" s="23"/>
      <c r="G3" s="23"/>
      <c r="H3" s="23"/>
      <c r="I3" s="23"/>
      <c r="J3" s="23"/>
      <c r="K3" s="23"/>
      <c r="L3" s="23"/>
      <c r="M3" s="23"/>
    </row>
    <row r="4" spans="1:13" ht="24" customHeight="1">
      <c r="A4" s="22" t="s">
        <v>59</v>
      </c>
      <c r="B4" s="27" t="s">
        <v>74</v>
      </c>
      <c r="C4" s="23"/>
      <c r="D4" s="23"/>
      <c r="E4" s="23"/>
      <c r="F4" s="23"/>
      <c r="G4" s="23"/>
      <c r="H4" s="23"/>
      <c r="I4" s="23"/>
      <c r="J4" s="23"/>
      <c r="K4" s="23"/>
      <c r="L4" s="23"/>
      <c r="M4" s="23"/>
    </row>
    <row r="5" spans="1:13" ht="24" customHeight="1">
      <c r="A5" s="22" t="s">
        <v>60</v>
      </c>
      <c r="B5" s="27" t="s">
        <v>74</v>
      </c>
      <c r="C5" s="24">
        <f>C2*C3*C4</f>
        <v>0</v>
      </c>
      <c r="D5" s="24">
        <f>D2*D3*D4</f>
        <v>0</v>
      </c>
      <c r="E5" s="24">
        <f aca="true" t="shared" si="0" ref="E5:M5">E2*E3*E4</f>
        <v>0</v>
      </c>
      <c r="F5" s="24">
        <f t="shared" si="0"/>
        <v>0</v>
      </c>
      <c r="G5" s="24">
        <f t="shared" si="0"/>
        <v>0</v>
      </c>
      <c r="H5" s="24">
        <f t="shared" si="0"/>
        <v>0</v>
      </c>
      <c r="I5" s="24">
        <f t="shared" si="0"/>
        <v>0</v>
      </c>
      <c r="J5" s="24">
        <f t="shared" si="0"/>
        <v>0</v>
      </c>
      <c r="K5" s="24">
        <f t="shared" si="0"/>
        <v>0</v>
      </c>
      <c r="L5" s="24">
        <f t="shared" si="0"/>
        <v>0</v>
      </c>
      <c r="M5" s="24">
        <f t="shared" si="0"/>
        <v>0</v>
      </c>
    </row>
    <row r="6" spans="1:13" ht="24" customHeight="1">
      <c r="A6" s="22" t="s">
        <v>76</v>
      </c>
      <c r="B6" s="25"/>
      <c r="C6" s="23"/>
      <c r="D6" s="23"/>
      <c r="E6" s="23"/>
      <c r="F6" s="23"/>
      <c r="G6" s="23"/>
      <c r="H6" s="23"/>
      <c r="I6" s="23"/>
      <c r="J6" s="23"/>
      <c r="K6" s="23"/>
      <c r="L6" s="23"/>
      <c r="M6" s="23"/>
    </row>
    <row r="7" spans="1:13" ht="24" customHeight="1">
      <c r="A7" s="22" t="s">
        <v>75</v>
      </c>
      <c r="B7" s="29">
        <f>B6</f>
        <v>0</v>
      </c>
      <c r="C7" s="24">
        <f>C6*C5</f>
        <v>0</v>
      </c>
      <c r="D7" s="24">
        <f aca="true" t="shared" si="1" ref="D7:M7">D6*D5</f>
        <v>0</v>
      </c>
      <c r="E7" s="24">
        <f t="shared" si="1"/>
        <v>0</v>
      </c>
      <c r="F7" s="24">
        <f t="shared" si="1"/>
        <v>0</v>
      </c>
      <c r="G7" s="24">
        <f t="shared" si="1"/>
        <v>0</v>
      </c>
      <c r="H7" s="24">
        <f t="shared" si="1"/>
        <v>0</v>
      </c>
      <c r="I7" s="24">
        <f t="shared" si="1"/>
        <v>0</v>
      </c>
      <c r="J7" s="24">
        <f t="shared" si="1"/>
        <v>0</v>
      </c>
      <c r="K7" s="24">
        <f t="shared" si="1"/>
        <v>0</v>
      </c>
      <c r="L7" s="24">
        <f t="shared" si="1"/>
        <v>0</v>
      </c>
      <c r="M7" s="24">
        <f t="shared" si="1"/>
        <v>0</v>
      </c>
    </row>
    <row r="8" spans="1:13" ht="24" customHeight="1">
      <c r="A8" s="22" t="s">
        <v>77</v>
      </c>
      <c r="B8" s="26">
        <f>B6</f>
        <v>0</v>
      </c>
      <c r="C8" s="23"/>
      <c r="D8" s="23"/>
      <c r="E8" s="23"/>
      <c r="F8" s="23"/>
      <c r="G8" s="23"/>
      <c r="H8" s="23"/>
      <c r="I8" s="23"/>
      <c r="J8" s="23"/>
      <c r="K8" s="23"/>
      <c r="L8" s="23"/>
      <c r="M8" s="23"/>
    </row>
    <row r="9" spans="1:13" ht="24" customHeight="1">
      <c r="A9" s="28" t="s">
        <v>61</v>
      </c>
      <c r="B9" s="152"/>
      <c r="C9" s="276" t="e">
        <f>C8/C7</f>
        <v>#DIV/0!</v>
      </c>
      <c r="D9" s="276" t="e">
        <f aca="true" t="shared" si="2" ref="D9:M9">D8/D7</f>
        <v>#DIV/0!</v>
      </c>
      <c r="E9" s="276" t="e">
        <f t="shared" si="2"/>
        <v>#DIV/0!</v>
      </c>
      <c r="F9" s="276" t="e">
        <f t="shared" si="2"/>
        <v>#DIV/0!</v>
      </c>
      <c r="G9" s="276" t="e">
        <f t="shared" si="2"/>
        <v>#DIV/0!</v>
      </c>
      <c r="H9" s="276" t="e">
        <f t="shared" si="2"/>
        <v>#DIV/0!</v>
      </c>
      <c r="I9" s="276" t="e">
        <f t="shared" si="2"/>
        <v>#DIV/0!</v>
      </c>
      <c r="J9" s="276" t="e">
        <f t="shared" si="2"/>
        <v>#DIV/0!</v>
      </c>
      <c r="K9" s="276" t="e">
        <f t="shared" si="2"/>
        <v>#DIV/0!</v>
      </c>
      <c r="L9" s="276" t="e">
        <f t="shared" si="2"/>
        <v>#DIV/0!</v>
      </c>
      <c r="M9" s="276" t="e">
        <f t="shared" si="2"/>
        <v>#DIV/0!</v>
      </c>
    </row>
    <row r="10" spans="1:13" ht="16.5" customHeight="1">
      <c r="A10" s="31"/>
      <c r="B10" s="32"/>
      <c r="C10" s="30"/>
      <c r="D10" s="30"/>
      <c r="E10" s="30"/>
      <c r="F10" s="30"/>
      <c r="G10" s="30"/>
      <c r="H10" s="30"/>
      <c r="I10" s="30"/>
      <c r="J10" s="30"/>
      <c r="K10" s="30"/>
      <c r="L10" s="30"/>
      <c r="M10" s="30"/>
    </row>
    <row r="11" spans="1:3" ht="53.25" customHeight="1">
      <c r="A11" s="339" t="s">
        <v>283</v>
      </c>
      <c r="B11" s="341"/>
      <c r="C11" s="341"/>
    </row>
    <row r="12" ht="12" customHeight="1"/>
    <row r="13" spans="1:3" ht="30.75" customHeight="1">
      <c r="A13" s="339" t="s">
        <v>284</v>
      </c>
      <c r="B13" s="341"/>
      <c r="C13" s="341"/>
    </row>
  </sheetData>
  <sheetProtection/>
  <mergeCells count="2">
    <mergeCell ref="A11:C11"/>
    <mergeCell ref="A13:C13"/>
  </mergeCells>
  <printOptions/>
  <pageMargins left="0.7480314960629921" right="0.23" top="0.49" bottom="0.47" header="0.23" footer="0.17"/>
  <pageSetup fitToHeight="1" fitToWidth="1" horizontalDpi="600" verticalDpi="600" orientation="landscape" paperSize="9" scale="99" r:id="rId1"/>
  <ignoredErrors>
    <ignoredError sqref="B7:M8 C5 E5:M5"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34">
      <selection activeCell="C38" sqref="C38"/>
    </sheetView>
  </sheetViews>
  <sheetFormatPr defaultColWidth="9.00390625" defaultRowHeight="12.75"/>
  <cols>
    <col min="1" max="1" width="31.00390625" style="50" customWidth="1"/>
    <col min="2" max="2" width="11.00390625" style="50" customWidth="1"/>
    <col min="3" max="12" width="13.75390625" style="50" customWidth="1"/>
    <col min="13" max="16384" width="9.125" style="50" customWidth="1"/>
  </cols>
  <sheetData>
    <row r="1" spans="1:12" ht="31.5" customHeight="1">
      <c r="A1" s="220" t="s">
        <v>302</v>
      </c>
      <c r="B1" s="219" t="s">
        <v>71</v>
      </c>
      <c r="C1" s="219" t="s">
        <v>78</v>
      </c>
      <c r="D1" s="219" t="s">
        <v>79</v>
      </c>
      <c r="E1" s="219" t="s">
        <v>80</v>
      </c>
      <c r="F1" s="219" t="s">
        <v>81</v>
      </c>
      <c r="G1" s="219" t="s">
        <v>82</v>
      </c>
      <c r="H1" s="219" t="s">
        <v>83</v>
      </c>
      <c r="I1" s="219" t="s">
        <v>84</v>
      </c>
      <c r="J1" s="219" t="s">
        <v>85</v>
      </c>
      <c r="K1" s="219" t="s">
        <v>86</v>
      </c>
      <c r="L1" s="219" t="s">
        <v>87</v>
      </c>
    </row>
    <row r="2" spans="1:12" ht="10.5">
      <c r="A2" s="37" t="s">
        <v>88</v>
      </c>
      <c r="B2" s="38"/>
      <c r="C2" s="38"/>
      <c r="D2" s="38"/>
      <c r="E2" s="38"/>
      <c r="F2" s="38"/>
      <c r="G2" s="38"/>
      <c r="H2" s="38"/>
      <c r="I2" s="38"/>
      <c r="J2" s="38"/>
      <c r="K2" s="38"/>
      <c r="L2" s="39"/>
    </row>
    <row r="3" spans="1:12" ht="10.5">
      <c r="A3" s="40" t="s">
        <v>89</v>
      </c>
      <c r="B3" s="40"/>
      <c r="C3" s="204"/>
      <c r="D3" s="204"/>
      <c r="E3" s="204"/>
      <c r="F3" s="204"/>
      <c r="G3" s="204"/>
      <c r="H3" s="204"/>
      <c r="I3" s="204"/>
      <c r="J3" s="204"/>
      <c r="K3" s="204"/>
      <c r="L3" s="204"/>
    </row>
    <row r="4" spans="1:12" ht="10.5">
      <c r="A4" s="40" t="s">
        <v>90</v>
      </c>
      <c r="B4" s="40"/>
      <c r="C4" s="204"/>
      <c r="D4" s="204"/>
      <c r="E4" s="204"/>
      <c r="F4" s="204"/>
      <c r="G4" s="204"/>
      <c r="H4" s="204"/>
      <c r="I4" s="204"/>
      <c r="J4" s="204"/>
      <c r="K4" s="204"/>
      <c r="L4" s="204"/>
    </row>
    <row r="5" spans="1:12" ht="10.5">
      <c r="A5" s="40" t="s">
        <v>91</v>
      </c>
      <c r="B5" s="40"/>
      <c r="C5" s="204"/>
      <c r="D5" s="204"/>
      <c r="E5" s="204"/>
      <c r="F5" s="204"/>
      <c r="G5" s="204"/>
      <c r="H5" s="204"/>
      <c r="I5" s="204"/>
      <c r="J5" s="204"/>
      <c r="K5" s="204"/>
      <c r="L5" s="204"/>
    </row>
    <row r="6" spans="1:12" ht="10.5">
      <c r="A6" s="40"/>
      <c r="B6" s="40"/>
      <c r="C6" s="204"/>
      <c r="D6" s="204"/>
      <c r="E6" s="204"/>
      <c r="F6" s="204"/>
      <c r="G6" s="204"/>
      <c r="H6" s="204"/>
      <c r="I6" s="204"/>
      <c r="J6" s="204"/>
      <c r="K6" s="204"/>
      <c r="L6" s="204"/>
    </row>
    <row r="7" spans="1:12" ht="10.5">
      <c r="A7" s="40"/>
      <c r="B7" s="40"/>
      <c r="C7" s="204"/>
      <c r="D7" s="204"/>
      <c r="E7" s="204"/>
      <c r="F7" s="204"/>
      <c r="G7" s="204"/>
      <c r="H7" s="204"/>
      <c r="I7" s="204"/>
      <c r="J7" s="204"/>
      <c r="K7" s="204"/>
      <c r="L7" s="204"/>
    </row>
    <row r="8" spans="1:12" ht="31.5">
      <c r="A8" s="41" t="s">
        <v>303</v>
      </c>
      <c r="B8" s="152"/>
      <c r="C8" s="203">
        <f>SUM(C3:C7)</f>
        <v>0</v>
      </c>
      <c r="D8" s="203">
        <f aca="true" t="shared" si="0" ref="D8:L8">SUM(D3:D7)</f>
        <v>0</v>
      </c>
      <c r="E8" s="203">
        <f t="shared" si="0"/>
        <v>0</v>
      </c>
      <c r="F8" s="203">
        <f t="shared" si="0"/>
        <v>0</v>
      </c>
      <c r="G8" s="203">
        <f t="shared" si="0"/>
        <v>0</v>
      </c>
      <c r="H8" s="203">
        <f t="shared" si="0"/>
        <v>0</v>
      </c>
      <c r="I8" s="203">
        <f t="shared" si="0"/>
        <v>0</v>
      </c>
      <c r="J8" s="203">
        <f t="shared" si="0"/>
        <v>0</v>
      </c>
      <c r="K8" s="203">
        <f t="shared" si="0"/>
        <v>0</v>
      </c>
      <c r="L8" s="203">
        <f t="shared" si="0"/>
        <v>0</v>
      </c>
    </row>
    <row r="9" spans="1:12" ht="10.5">
      <c r="A9" s="42" t="s">
        <v>92</v>
      </c>
      <c r="B9" s="43"/>
      <c r="C9" s="43"/>
      <c r="D9" s="43"/>
      <c r="E9" s="43"/>
      <c r="F9" s="43"/>
      <c r="G9" s="43"/>
      <c r="H9" s="43"/>
      <c r="I9" s="43"/>
      <c r="J9" s="43"/>
      <c r="K9" s="43"/>
      <c r="L9" s="44"/>
    </row>
    <row r="10" spans="1:12" ht="10.5">
      <c r="A10" s="45" t="s">
        <v>89</v>
      </c>
      <c r="B10" s="45"/>
      <c r="C10" s="221"/>
      <c r="D10" s="221"/>
      <c r="E10" s="221"/>
      <c r="F10" s="221"/>
      <c r="G10" s="221"/>
      <c r="H10" s="221"/>
      <c r="I10" s="221"/>
      <c r="J10" s="221"/>
      <c r="K10" s="221"/>
      <c r="L10" s="221"/>
    </row>
    <row r="11" spans="1:12" ht="10.5">
      <c r="A11" s="45" t="s">
        <v>90</v>
      </c>
      <c r="B11" s="45"/>
      <c r="C11" s="221"/>
      <c r="D11" s="221"/>
      <c r="E11" s="221"/>
      <c r="F11" s="221"/>
      <c r="G11" s="221"/>
      <c r="H11" s="221"/>
      <c r="I11" s="221"/>
      <c r="J11" s="221"/>
      <c r="K11" s="221"/>
      <c r="L11" s="221"/>
    </row>
    <row r="12" spans="1:12" ht="10.5">
      <c r="A12" s="45" t="s">
        <v>311</v>
      </c>
      <c r="B12" s="45"/>
      <c r="C12" s="221"/>
      <c r="D12" s="221"/>
      <c r="E12" s="221"/>
      <c r="F12" s="221"/>
      <c r="G12" s="221"/>
      <c r="H12" s="221"/>
      <c r="I12" s="221"/>
      <c r="J12" s="221"/>
      <c r="K12" s="221"/>
      <c r="L12" s="221"/>
    </row>
    <row r="13" spans="1:12" ht="10.5">
      <c r="A13" s="45"/>
      <c r="B13" s="45"/>
      <c r="C13" s="221"/>
      <c r="D13" s="221"/>
      <c r="E13" s="221"/>
      <c r="F13" s="221"/>
      <c r="G13" s="221"/>
      <c r="H13" s="221"/>
      <c r="I13" s="221"/>
      <c r="J13" s="221"/>
      <c r="K13" s="221"/>
      <c r="L13" s="221"/>
    </row>
    <row r="14" spans="1:12" ht="10.5">
      <c r="A14" s="45"/>
      <c r="B14" s="45"/>
      <c r="C14" s="221"/>
      <c r="D14" s="221"/>
      <c r="E14" s="221"/>
      <c r="F14" s="221"/>
      <c r="G14" s="221"/>
      <c r="H14" s="221"/>
      <c r="I14" s="221"/>
      <c r="J14" s="221"/>
      <c r="K14" s="221"/>
      <c r="L14" s="221"/>
    </row>
    <row r="15" spans="1:12" ht="31.5">
      <c r="A15" s="46" t="s">
        <v>304</v>
      </c>
      <c r="B15" s="152"/>
      <c r="C15" s="201">
        <f>SUM(C10:C14)</f>
        <v>0</v>
      </c>
      <c r="D15" s="201">
        <f aca="true" t="shared" si="1" ref="D15:L15">SUM(D10:D14)</f>
        <v>0</v>
      </c>
      <c r="E15" s="201">
        <f t="shared" si="1"/>
        <v>0</v>
      </c>
      <c r="F15" s="201">
        <f t="shared" si="1"/>
        <v>0</v>
      </c>
      <c r="G15" s="201">
        <f t="shared" si="1"/>
        <v>0</v>
      </c>
      <c r="H15" s="201">
        <f t="shared" si="1"/>
        <v>0</v>
      </c>
      <c r="I15" s="201">
        <f t="shared" si="1"/>
        <v>0</v>
      </c>
      <c r="J15" s="201">
        <f t="shared" si="1"/>
        <v>0</v>
      </c>
      <c r="K15" s="201">
        <f t="shared" si="1"/>
        <v>0</v>
      </c>
      <c r="L15" s="201">
        <f t="shared" si="1"/>
        <v>0</v>
      </c>
    </row>
    <row r="16" spans="1:12" ht="52.5">
      <c r="A16" s="220" t="s">
        <v>305</v>
      </c>
      <c r="B16" s="152"/>
      <c r="C16" s="201">
        <f aca="true" t="shared" si="2" ref="C16:L16">C15+C8</f>
        <v>0</v>
      </c>
      <c r="D16" s="201">
        <f t="shared" si="2"/>
        <v>0</v>
      </c>
      <c r="E16" s="201">
        <f t="shared" si="2"/>
        <v>0</v>
      </c>
      <c r="F16" s="201">
        <f t="shared" si="2"/>
        <v>0</v>
      </c>
      <c r="G16" s="201">
        <f t="shared" si="2"/>
        <v>0</v>
      </c>
      <c r="H16" s="201">
        <f t="shared" si="2"/>
        <v>0</v>
      </c>
      <c r="I16" s="201">
        <f t="shared" si="2"/>
        <v>0</v>
      </c>
      <c r="J16" s="201">
        <f t="shared" si="2"/>
        <v>0</v>
      </c>
      <c r="K16" s="201">
        <f t="shared" si="2"/>
        <v>0</v>
      </c>
      <c r="L16" s="201">
        <f t="shared" si="2"/>
        <v>0</v>
      </c>
    </row>
    <row r="17" spans="3:12" ht="10.5">
      <c r="C17" s="53"/>
      <c r="D17" s="53"/>
      <c r="E17" s="53"/>
      <c r="F17" s="53"/>
      <c r="G17" s="53"/>
      <c r="H17" s="52"/>
      <c r="I17" s="53"/>
      <c r="J17" s="53"/>
      <c r="K17" s="53"/>
      <c r="L17" s="53"/>
    </row>
    <row r="18" spans="1:12" ht="31.5" customHeight="1">
      <c r="A18" s="220" t="s">
        <v>306</v>
      </c>
      <c r="B18" s="219" t="s">
        <v>71</v>
      </c>
      <c r="C18" s="219" t="s">
        <v>78</v>
      </c>
      <c r="D18" s="219" t="s">
        <v>79</v>
      </c>
      <c r="E18" s="219" t="s">
        <v>80</v>
      </c>
      <c r="F18" s="219" t="s">
        <v>81</v>
      </c>
      <c r="G18" s="219" t="s">
        <v>82</v>
      </c>
      <c r="H18" s="219" t="s">
        <v>83</v>
      </c>
      <c r="I18" s="219" t="s">
        <v>84</v>
      </c>
      <c r="J18" s="219" t="s">
        <v>85</v>
      </c>
      <c r="K18" s="219" t="s">
        <v>86</v>
      </c>
      <c r="L18" s="219" t="s">
        <v>87</v>
      </c>
    </row>
    <row r="19" spans="1:12" ht="10.5">
      <c r="A19" s="37" t="s">
        <v>88</v>
      </c>
      <c r="B19" s="38"/>
      <c r="C19" s="38"/>
      <c r="D19" s="38"/>
      <c r="E19" s="38"/>
      <c r="F19" s="38"/>
      <c r="G19" s="38"/>
      <c r="H19" s="38"/>
      <c r="I19" s="38"/>
      <c r="J19" s="38"/>
      <c r="K19" s="38"/>
      <c r="L19" s="39"/>
    </row>
    <row r="20" spans="1:12" ht="10.5">
      <c r="A20" s="40" t="s">
        <v>312</v>
      </c>
      <c r="B20" s="40"/>
      <c r="C20" s="222"/>
      <c r="D20" s="222"/>
      <c r="E20" s="222"/>
      <c r="F20" s="222"/>
      <c r="G20" s="222"/>
      <c r="H20" s="222"/>
      <c r="I20" s="222"/>
      <c r="J20" s="222"/>
      <c r="K20" s="222"/>
      <c r="L20" s="222"/>
    </row>
    <row r="21" spans="1:12" ht="10.5">
      <c r="A21" s="40" t="s">
        <v>313</v>
      </c>
      <c r="B21" s="40"/>
      <c r="C21" s="222"/>
      <c r="D21" s="222"/>
      <c r="E21" s="222"/>
      <c r="F21" s="222"/>
      <c r="G21" s="222"/>
      <c r="H21" s="222"/>
      <c r="I21" s="222"/>
      <c r="J21" s="222"/>
      <c r="K21" s="222"/>
      <c r="L21" s="222"/>
    </row>
    <row r="22" spans="1:12" ht="10.5">
      <c r="A22" s="40" t="s">
        <v>314</v>
      </c>
      <c r="B22" s="40"/>
      <c r="C22" s="222"/>
      <c r="D22" s="222"/>
      <c r="E22" s="222"/>
      <c r="F22" s="222"/>
      <c r="G22" s="222"/>
      <c r="H22" s="222"/>
      <c r="I22" s="222"/>
      <c r="J22" s="222"/>
      <c r="K22" s="222"/>
      <c r="L22" s="222"/>
    </row>
    <row r="23" spans="1:12" ht="10.5">
      <c r="A23" s="40"/>
      <c r="B23" s="40"/>
      <c r="C23" s="222"/>
      <c r="D23" s="222"/>
      <c r="E23" s="222"/>
      <c r="F23" s="222"/>
      <c r="G23" s="222"/>
      <c r="H23" s="222"/>
      <c r="I23" s="222"/>
      <c r="J23" s="222"/>
      <c r="K23" s="222"/>
      <c r="L23" s="222"/>
    </row>
    <row r="24" spans="1:12" ht="10.5">
      <c r="A24" s="40"/>
      <c r="B24" s="40"/>
      <c r="C24" s="222"/>
      <c r="D24" s="222"/>
      <c r="E24" s="222"/>
      <c r="F24" s="222"/>
      <c r="G24" s="222"/>
      <c r="H24" s="222"/>
      <c r="I24" s="222"/>
      <c r="J24" s="222"/>
      <c r="K24" s="222"/>
      <c r="L24" s="222"/>
    </row>
    <row r="25" spans="1:12" ht="31.5">
      <c r="A25" s="41" t="s">
        <v>307</v>
      </c>
      <c r="B25" s="152"/>
      <c r="C25" s="201">
        <f>SUM(C20:C24)</f>
        <v>0</v>
      </c>
      <c r="D25" s="201">
        <f aca="true" t="shared" si="3" ref="D25:L25">SUM(D20:D24)</f>
        <v>0</v>
      </c>
      <c r="E25" s="201">
        <f t="shared" si="3"/>
        <v>0</v>
      </c>
      <c r="F25" s="201">
        <f t="shared" si="3"/>
        <v>0</v>
      </c>
      <c r="G25" s="201">
        <f t="shared" si="3"/>
        <v>0</v>
      </c>
      <c r="H25" s="201">
        <f t="shared" si="3"/>
        <v>0</v>
      </c>
      <c r="I25" s="201">
        <f t="shared" si="3"/>
        <v>0</v>
      </c>
      <c r="J25" s="201">
        <f t="shared" si="3"/>
        <v>0</v>
      </c>
      <c r="K25" s="201">
        <f t="shared" si="3"/>
        <v>0</v>
      </c>
      <c r="L25" s="201">
        <f t="shared" si="3"/>
        <v>0</v>
      </c>
    </row>
    <row r="26" spans="1:12" ht="10.5">
      <c r="A26" s="42" t="s">
        <v>92</v>
      </c>
      <c r="B26" s="43"/>
      <c r="C26" s="223"/>
      <c r="D26" s="223"/>
      <c r="E26" s="223"/>
      <c r="F26" s="223"/>
      <c r="G26" s="223"/>
      <c r="H26" s="223"/>
      <c r="I26" s="223"/>
      <c r="J26" s="223"/>
      <c r="K26" s="223"/>
      <c r="L26" s="224"/>
    </row>
    <row r="27" spans="1:12" ht="10.5">
      <c r="A27" s="45" t="s">
        <v>312</v>
      </c>
      <c r="B27" s="45"/>
      <c r="C27" s="221"/>
      <c r="D27" s="221"/>
      <c r="E27" s="221"/>
      <c r="F27" s="221"/>
      <c r="G27" s="221"/>
      <c r="H27" s="221"/>
      <c r="I27" s="221"/>
      <c r="J27" s="221"/>
      <c r="K27" s="221"/>
      <c r="L27" s="221"/>
    </row>
    <row r="28" spans="1:12" ht="10.5">
      <c r="A28" s="45" t="s">
        <v>313</v>
      </c>
      <c r="B28" s="45"/>
      <c r="C28" s="221"/>
      <c r="D28" s="221"/>
      <c r="E28" s="221"/>
      <c r="F28" s="221"/>
      <c r="G28" s="221"/>
      <c r="H28" s="221"/>
      <c r="I28" s="221"/>
      <c r="J28" s="221"/>
      <c r="K28" s="221"/>
      <c r="L28" s="221"/>
    </row>
    <row r="29" spans="1:12" ht="10.5">
      <c r="A29" s="45"/>
      <c r="B29" s="45"/>
      <c r="C29" s="221"/>
      <c r="D29" s="221"/>
      <c r="E29" s="221"/>
      <c r="F29" s="221"/>
      <c r="G29" s="221"/>
      <c r="H29" s="221"/>
      <c r="I29" s="221"/>
      <c r="J29" s="221"/>
      <c r="K29" s="221"/>
      <c r="L29" s="221"/>
    </row>
    <row r="30" spans="1:12" ht="10.5">
      <c r="A30" s="45"/>
      <c r="B30" s="45"/>
      <c r="C30" s="221"/>
      <c r="D30" s="221"/>
      <c r="E30" s="221"/>
      <c r="F30" s="221"/>
      <c r="G30" s="221"/>
      <c r="H30" s="221"/>
      <c r="I30" s="221"/>
      <c r="J30" s="221"/>
      <c r="K30" s="221"/>
      <c r="L30" s="221"/>
    </row>
    <row r="31" spans="1:12" ht="10.5">
      <c r="A31" s="45"/>
      <c r="B31" s="45"/>
      <c r="C31" s="221"/>
      <c r="D31" s="221"/>
      <c r="E31" s="221"/>
      <c r="F31" s="221"/>
      <c r="G31" s="221"/>
      <c r="H31" s="221"/>
      <c r="I31" s="221"/>
      <c r="J31" s="221"/>
      <c r="K31" s="221"/>
      <c r="L31" s="221"/>
    </row>
    <row r="32" spans="1:12" ht="31.5">
      <c r="A32" s="46" t="s">
        <v>308</v>
      </c>
      <c r="B32" s="152"/>
      <c r="C32" s="201">
        <f aca="true" t="shared" si="4" ref="C32:L32">SUM(C27:C31)</f>
        <v>0</v>
      </c>
      <c r="D32" s="201">
        <f t="shared" si="4"/>
        <v>0</v>
      </c>
      <c r="E32" s="201">
        <f t="shared" si="4"/>
        <v>0</v>
      </c>
      <c r="F32" s="201">
        <f t="shared" si="4"/>
        <v>0</v>
      </c>
      <c r="G32" s="201">
        <f t="shared" si="4"/>
        <v>0</v>
      </c>
      <c r="H32" s="201">
        <f t="shared" si="4"/>
        <v>0</v>
      </c>
      <c r="I32" s="201">
        <f t="shared" si="4"/>
        <v>0</v>
      </c>
      <c r="J32" s="201">
        <f t="shared" si="4"/>
        <v>0</v>
      </c>
      <c r="K32" s="201">
        <f t="shared" si="4"/>
        <v>0</v>
      </c>
      <c r="L32" s="201">
        <f t="shared" si="4"/>
        <v>0</v>
      </c>
    </row>
    <row r="33" spans="1:12" ht="52.5">
      <c r="A33" s="220" t="s">
        <v>309</v>
      </c>
      <c r="B33" s="152"/>
      <c r="C33" s="201">
        <f aca="true" t="shared" si="5" ref="C33:L33">C32+C25</f>
        <v>0</v>
      </c>
      <c r="D33" s="201">
        <f t="shared" si="5"/>
        <v>0</v>
      </c>
      <c r="E33" s="201">
        <f t="shared" si="5"/>
        <v>0</v>
      </c>
      <c r="F33" s="201">
        <f t="shared" si="5"/>
        <v>0</v>
      </c>
      <c r="G33" s="201">
        <f t="shared" si="5"/>
        <v>0</v>
      </c>
      <c r="H33" s="201">
        <f t="shared" si="5"/>
        <v>0</v>
      </c>
      <c r="I33" s="201">
        <f t="shared" si="5"/>
        <v>0</v>
      </c>
      <c r="J33" s="201">
        <f t="shared" si="5"/>
        <v>0</v>
      </c>
      <c r="K33" s="201">
        <f t="shared" si="5"/>
        <v>0</v>
      </c>
      <c r="L33" s="201">
        <f t="shared" si="5"/>
        <v>0</v>
      </c>
    </row>
    <row r="34" spans="1:8" ht="10.5">
      <c r="A34" s="51"/>
      <c r="B34" s="51"/>
      <c r="C34" s="51"/>
      <c r="D34" s="51"/>
      <c r="E34" s="51"/>
      <c r="F34" s="51"/>
      <c r="G34" s="51"/>
      <c r="H34" s="51"/>
    </row>
    <row r="35" spans="1:12" ht="31.5" customHeight="1">
      <c r="A35" s="220" t="s">
        <v>310</v>
      </c>
      <c r="B35" s="219" t="s">
        <v>71</v>
      </c>
      <c r="C35" s="219" t="s">
        <v>78</v>
      </c>
      <c r="D35" s="219" t="s">
        <v>79</v>
      </c>
      <c r="E35" s="219" t="s">
        <v>80</v>
      </c>
      <c r="F35" s="219" t="s">
        <v>81</v>
      </c>
      <c r="G35" s="219" t="s">
        <v>82</v>
      </c>
      <c r="H35" s="219" t="s">
        <v>83</v>
      </c>
      <c r="I35" s="219" t="s">
        <v>84</v>
      </c>
      <c r="J35" s="219" t="s">
        <v>85</v>
      </c>
      <c r="K35" s="219" t="s">
        <v>86</v>
      </c>
      <c r="L35" s="219" t="s">
        <v>87</v>
      </c>
    </row>
    <row r="36" spans="1:12" ht="21">
      <c r="A36" s="41" t="s">
        <v>115</v>
      </c>
      <c r="B36" s="152"/>
      <c r="C36" s="201">
        <f>C8+C25</f>
        <v>0</v>
      </c>
      <c r="D36" s="201">
        <f aca="true" t="shared" si="6" ref="D36:L36">D8+D25</f>
        <v>0</v>
      </c>
      <c r="E36" s="201">
        <f t="shared" si="6"/>
        <v>0</v>
      </c>
      <c r="F36" s="201">
        <f t="shared" si="6"/>
        <v>0</v>
      </c>
      <c r="G36" s="201">
        <f t="shared" si="6"/>
        <v>0</v>
      </c>
      <c r="H36" s="201">
        <f t="shared" si="6"/>
        <v>0</v>
      </c>
      <c r="I36" s="201">
        <f t="shared" si="6"/>
        <v>0</v>
      </c>
      <c r="J36" s="201">
        <f t="shared" si="6"/>
        <v>0</v>
      </c>
      <c r="K36" s="201">
        <f t="shared" si="6"/>
        <v>0</v>
      </c>
      <c r="L36" s="201">
        <f t="shared" si="6"/>
        <v>0</v>
      </c>
    </row>
    <row r="37" spans="1:12" ht="21">
      <c r="A37" s="46" t="s">
        <v>116</v>
      </c>
      <c r="B37" s="152"/>
      <c r="C37" s="201">
        <f>C15+C32</f>
        <v>0</v>
      </c>
      <c r="D37" s="201">
        <f aca="true" t="shared" si="7" ref="D37:L37">D15+D32</f>
        <v>0</v>
      </c>
      <c r="E37" s="201">
        <f t="shared" si="7"/>
        <v>0</v>
      </c>
      <c r="F37" s="201">
        <f t="shared" si="7"/>
        <v>0</v>
      </c>
      <c r="G37" s="201">
        <f t="shared" si="7"/>
        <v>0</v>
      </c>
      <c r="H37" s="201">
        <f t="shared" si="7"/>
        <v>0</v>
      </c>
      <c r="I37" s="201">
        <f t="shared" si="7"/>
        <v>0</v>
      </c>
      <c r="J37" s="201">
        <f t="shared" si="7"/>
        <v>0</v>
      </c>
      <c r="K37" s="201">
        <f t="shared" si="7"/>
        <v>0</v>
      </c>
      <c r="L37" s="201">
        <f t="shared" si="7"/>
        <v>0</v>
      </c>
    </row>
    <row r="38" spans="1:12" ht="33.75">
      <c r="A38" s="225" t="s">
        <v>315</v>
      </c>
      <c r="B38" s="152"/>
      <c r="C38" s="201">
        <f>C37+C36</f>
        <v>0</v>
      </c>
      <c r="D38" s="201">
        <f aca="true" t="shared" si="8" ref="D38:K38">D37+D36</f>
        <v>0</v>
      </c>
      <c r="E38" s="201">
        <f t="shared" si="8"/>
        <v>0</v>
      </c>
      <c r="F38" s="201">
        <f t="shared" si="8"/>
        <v>0</v>
      </c>
      <c r="G38" s="201">
        <f t="shared" si="8"/>
        <v>0</v>
      </c>
      <c r="H38" s="201">
        <f t="shared" si="8"/>
        <v>0</v>
      </c>
      <c r="I38" s="201">
        <f t="shared" si="8"/>
        <v>0</v>
      </c>
      <c r="J38" s="201">
        <f t="shared" si="8"/>
        <v>0</v>
      </c>
      <c r="K38" s="201">
        <f t="shared" si="8"/>
        <v>0</v>
      </c>
      <c r="L38" s="201">
        <f>L37+L36</f>
        <v>0</v>
      </c>
    </row>
    <row r="39" spans="1:8" ht="10.5">
      <c r="A39" s="51"/>
      <c r="B39" s="51"/>
      <c r="C39" s="51"/>
      <c r="D39" s="51"/>
      <c r="E39" s="51"/>
      <c r="F39" s="51"/>
      <c r="G39" s="51"/>
      <c r="H39" s="51"/>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5 C8:C24 C26:C35"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C38" sqref="C38"/>
    </sheetView>
  </sheetViews>
  <sheetFormatPr defaultColWidth="9.00390625" defaultRowHeight="12.75"/>
  <cols>
    <col min="1" max="1" width="29.875" style="50" customWidth="1"/>
    <col min="2" max="2" width="11.00390625" style="50" customWidth="1"/>
    <col min="3" max="12" width="14.125" style="50" customWidth="1"/>
    <col min="13" max="16384" width="9.125" style="50" customWidth="1"/>
  </cols>
  <sheetData>
    <row r="1" spans="1:12" ht="42">
      <c r="A1" s="220" t="s">
        <v>366</v>
      </c>
      <c r="B1" s="219" t="s">
        <v>93</v>
      </c>
      <c r="C1" s="219" t="s">
        <v>78</v>
      </c>
      <c r="D1" s="219" t="s">
        <v>79</v>
      </c>
      <c r="E1" s="219" t="s">
        <v>80</v>
      </c>
      <c r="F1" s="219" t="s">
        <v>81</v>
      </c>
      <c r="G1" s="219" t="s">
        <v>82</v>
      </c>
      <c r="H1" s="219" t="s">
        <v>83</v>
      </c>
      <c r="I1" s="219" t="s">
        <v>84</v>
      </c>
      <c r="J1" s="219" t="s">
        <v>85</v>
      </c>
      <c r="K1" s="219" t="s">
        <v>86</v>
      </c>
      <c r="L1" s="219" t="s">
        <v>87</v>
      </c>
    </row>
    <row r="2" spans="1:12" ht="10.5">
      <c r="A2" s="37" t="s">
        <v>117</v>
      </c>
      <c r="B2" s="38"/>
      <c r="C2" s="38"/>
      <c r="D2" s="38"/>
      <c r="E2" s="38"/>
      <c r="F2" s="38"/>
      <c r="G2" s="38"/>
      <c r="H2" s="38"/>
      <c r="I2" s="38"/>
      <c r="J2" s="38"/>
      <c r="K2" s="38"/>
      <c r="L2" s="39"/>
    </row>
    <row r="3" spans="1:12" ht="10.5">
      <c r="A3" s="40" t="s">
        <v>89</v>
      </c>
      <c r="B3" s="48"/>
      <c r="C3" s="226">
        <f>$B3*ΠΩΛΗΣΕΙΣ!C3</f>
        <v>0</v>
      </c>
      <c r="D3" s="226">
        <f>$B3*ΠΩΛΗΣΕΙΣ!D3</f>
        <v>0</v>
      </c>
      <c r="E3" s="226">
        <f>$B3*ΠΩΛΗΣΕΙΣ!E3</f>
        <v>0</v>
      </c>
      <c r="F3" s="226">
        <f>$B3*ΠΩΛΗΣΕΙΣ!F3</f>
        <v>0</v>
      </c>
      <c r="G3" s="226">
        <f>$B3*ΠΩΛΗΣΕΙΣ!G3</f>
        <v>0</v>
      </c>
      <c r="H3" s="226">
        <f>$B3*ΠΩΛΗΣΕΙΣ!H3</f>
        <v>0</v>
      </c>
      <c r="I3" s="226">
        <f>$B3*ΠΩΛΗΣΕΙΣ!I3</f>
        <v>0</v>
      </c>
      <c r="J3" s="226">
        <f>$B3*ΠΩΛΗΣΕΙΣ!J3</f>
        <v>0</v>
      </c>
      <c r="K3" s="226">
        <f>$B3*ΠΩΛΗΣΕΙΣ!K3</f>
        <v>0</v>
      </c>
      <c r="L3" s="226">
        <f>$B3*ΠΩΛΗΣΕΙΣ!L3</f>
        <v>0</v>
      </c>
    </row>
    <row r="4" spans="1:12" ht="10.5">
      <c r="A4" s="40" t="s">
        <v>90</v>
      </c>
      <c r="B4" s="48"/>
      <c r="C4" s="226">
        <f>$B4*ΠΩΛΗΣΕΙΣ!C4</f>
        <v>0</v>
      </c>
      <c r="D4" s="226">
        <f>$B4*ΠΩΛΗΣΕΙΣ!D4</f>
        <v>0</v>
      </c>
      <c r="E4" s="226">
        <f>$B4*ΠΩΛΗΣΕΙΣ!E4</f>
        <v>0</v>
      </c>
      <c r="F4" s="226">
        <f>$B4*ΠΩΛΗΣΕΙΣ!F4</f>
        <v>0</v>
      </c>
      <c r="G4" s="226">
        <f>$B4*ΠΩΛΗΣΕΙΣ!G4</f>
        <v>0</v>
      </c>
      <c r="H4" s="226">
        <f>$B4*ΠΩΛΗΣΕΙΣ!H4</f>
        <v>0</v>
      </c>
      <c r="I4" s="226">
        <f>$B4*ΠΩΛΗΣΕΙΣ!I4</f>
        <v>0</v>
      </c>
      <c r="J4" s="226">
        <f>$B4*ΠΩΛΗΣΕΙΣ!J4</f>
        <v>0</v>
      </c>
      <c r="K4" s="226">
        <f>$B4*ΠΩΛΗΣΕΙΣ!K4</f>
        <v>0</v>
      </c>
      <c r="L4" s="226">
        <f>$B4*ΠΩΛΗΣΕΙΣ!L4</f>
        <v>0</v>
      </c>
    </row>
    <row r="5" spans="1:12" ht="10.5">
      <c r="A5" s="40" t="s">
        <v>91</v>
      </c>
      <c r="B5" s="48"/>
      <c r="C5" s="226">
        <f>$B5*ΠΩΛΗΣΕΙΣ!C5</f>
        <v>0</v>
      </c>
      <c r="D5" s="226">
        <f>$B5*ΠΩΛΗΣΕΙΣ!D5</f>
        <v>0</v>
      </c>
      <c r="E5" s="226">
        <f>$B5*ΠΩΛΗΣΕΙΣ!E5</f>
        <v>0</v>
      </c>
      <c r="F5" s="226">
        <f>$B5*ΠΩΛΗΣΕΙΣ!F5</f>
        <v>0</v>
      </c>
      <c r="G5" s="226">
        <f>$B5*ΠΩΛΗΣΕΙΣ!G5</f>
        <v>0</v>
      </c>
      <c r="H5" s="226">
        <f>$B5*ΠΩΛΗΣΕΙΣ!H5</f>
        <v>0</v>
      </c>
      <c r="I5" s="226">
        <f>$B5*ΠΩΛΗΣΕΙΣ!I5</f>
        <v>0</v>
      </c>
      <c r="J5" s="226">
        <f>$B5*ΠΩΛΗΣΕΙΣ!J5</f>
        <v>0</v>
      </c>
      <c r="K5" s="226">
        <f>$B5*ΠΩΛΗΣΕΙΣ!K5</f>
        <v>0</v>
      </c>
      <c r="L5" s="226">
        <f>$B5*ΠΩΛΗΣΕΙΣ!L5</f>
        <v>0</v>
      </c>
    </row>
    <row r="6" spans="1:12" ht="10.5">
      <c r="A6" s="40"/>
      <c r="B6" s="48"/>
      <c r="C6" s="226">
        <f>$B6*ΠΩΛΗΣΕΙΣ!C6</f>
        <v>0</v>
      </c>
      <c r="D6" s="226">
        <f>$B6*ΠΩΛΗΣΕΙΣ!D6</f>
        <v>0</v>
      </c>
      <c r="E6" s="226">
        <f>$B6*ΠΩΛΗΣΕΙΣ!E6</f>
        <v>0</v>
      </c>
      <c r="F6" s="226">
        <f>$B6*ΠΩΛΗΣΕΙΣ!F6</f>
        <v>0</v>
      </c>
      <c r="G6" s="226">
        <f>$B6*ΠΩΛΗΣΕΙΣ!G6</f>
        <v>0</v>
      </c>
      <c r="H6" s="226">
        <f>$B6*ΠΩΛΗΣΕΙΣ!H6</f>
        <v>0</v>
      </c>
      <c r="I6" s="226">
        <f>$B6*ΠΩΛΗΣΕΙΣ!I6</f>
        <v>0</v>
      </c>
      <c r="J6" s="226">
        <f>$B6*ΠΩΛΗΣΕΙΣ!J6</f>
        <v>0</v>
      </c>
      <c r="K6" s="226">
        <f>$B6*ΠΩΛΗΣΕΙΣ!K6</f>
        <v>0</v>
      </c>
      <c r="L6" s="226">
        <f>$B6*ΠΩΛΗΣΕΙΣ!L6</f>
        <v>0</v>
      </c>
    </row>
    <row r="7" spans="1:12" ht="10.5">
      <c r="A7" s="40"/>
      <c r="B7" s="48"/>
      <c r="C7" s="226">
        <f>$B7*ΠΩΛΗΣΕΙΣ!C7</f>
        <v>0</v>
      </c>
      <c r="D7" s="226">
        <f>$B7*ΠΩΛΗΣΕΙΣ!D7</f>
        <v>0</v>
      </c>
      <c r="E7" s="226">
        <f>$B7*ΠΩΛΗΣΕΙΣ!E7</f>
        <v>0</v>
      </c>
      <c r="F7" s="226">
        <f>$B7*ΠΩΛΗΣΕΙΣ!F7</f>
        <v>0</v>
      </c>
      <c r="G7" s="226">
        <f>$B7*ΠΩΛΗΣΕΙΣ!G7</f>
        <v>0</v>
      </c>
      <c r="H7" s="226">
        <f>$B7*ΠΩΛΗΣΕΙΣ!H7</f>
        <v>0</v>
      </c>
      <c r="I7" s="226">
        <f>$B7*ΠΩΛΗΣΕΙΣ!I7</f>
        <v>0</v>
      </c>
      <c r="J7" s="226">
        <f>$B7*ΠΩΛΗΣΕΙΣ!J7</f>
        <v>0</v>
      </c>
      <c r="K7" s="226">
        <f>$B7*ΠΩΛΗΣΕΙΣ!K7</f>
        <v>0</v>
      </c>
      <c r="L7" s="226">
        <f>$B7*ΠΩΛΗΣΕΙΣ!L7</f>
        <v>0</v>
      </c>
    </row>
    <row r="8" spans="1:12" ht="31.5">
      <c r="A8" s="41" t="s">
        <v>316</v>
      </c>
      <c r="B8" s="152"/>
      <c r="C8" s="201">
        <f>SUM(C3:C7)</f>
        <v>0</v>
      </c>
      <c r="D8" s="201">
        <f aca="true" t="shared" si="0" ref="D8:L8">SUM(D3:D7)</f>
        <v>0</v>
      </c>
      <c r="E8" s="201">
        <f t="shared" si="0"/>
        <v>0</v>
      </c>
      <c r="F8" s="201">
        <f t="shared" si="0"/>
        <v>0</v>
      </c>
      <c r="G8" s="201">
        <f t="shared" si="0"/>
        <v>0</v>
      </c>
      <c r="H8" s="201">
        <f t="shared" si="0"/>
        <v>0</v>
      </c>
      <c r="I8" s="201">
        <f t="shared" si="0"/>
        <v>0</v>
      </c>
      <c r="J8" s="201">
        <f t="shared" si="0"/>
        <v>0</v>
      </c>
      <c r="K8" s="201">
        <f t="shared" si="0"/>
        <v>0</v>
      </c>
      <c r="L8" s="201">
        <f t="shared" si="0"/>
        <v>0</v>
      </c>
    </row>
    <row r="9" spans="1:12" ht="10.5">
      <c r="A9" s="42" t="s">
        <v>118</v>
      </c>
      <c r="B9" s="43"/>
      <c r="C9" s="223"/>
      <c r="D9" s="223"/>
      <c r="E9" s="223"/>
      <c r="F9" s="223"/>
      <c r="G9" s="223"/>
      <c r="H9" s="223"/>
      <c r="I9" s="223"/>
      <c r="J9" s="223"/>
      <c r="K9" s="223"/>
      <c r="L9" s="224"/>
    </row>
    <row r="10" spans="1:12" ht="10.5">
      <c r="A10" s="45" t="s">
        <v>89</v>
      </c>
      <c r="B10" s="49"/>
      <c r="C10" s="199">
        <f>$B10*ΠΩΛΗΣΕΙΣ!C10</f>
        <v>0</v>
      </c>
      <c r="D10" s="199">
        <f>$B10*ΠΩΛΗΣΕΙΣ!D10</f>
        <v>0</v>
      </c>
      <c r="E10" s="199">
        <f>$B10*ΠΩΛΗΣΕΙΣ!E10</f>
        <v>0</v>
      </c>
      <c r="F10" s="199">
        <f>$B10*ΠΩΛΗΣΕΙΣ!F10</f>
        <v>0</v>
      </c>
      <c r="G10" s="199">
        <f>$B10*ΠΩΛΗΣΕΙΣ!G10</f>
        <v>0</v>
      </c>
      <c r="H10" s="199">
        <f>$B10*ΠΩΛΗΣΕΙΣ!H10</f>
        <v>0</v>
      </c>
      <c r="I10" s="199">
        <f>$B10*ΠΩΛΗΣΕΙΣ!I10</f>
        <v>0</v>
      </c>
      <c r="J10" s="199">
        <f>$B10*ΠΩΛΗΣΕΙΣ!J10</f>
        <v>0</v>
      </c>
      <c r="K10" s="199">
        <f>$B10*ΠΩΛΗΣΕΙΣ!K10</f>
        <v>0</v>
      </c>
      <c r="L10" s="199">
        <f>$B10*ΠΩΛΗΣΕΙΣ!L10</f>
        <v>0</v>
      </c>
    </row>
    <row r="11" spans="1:12" ht="10.5">
      <c r="A11" s="45" t="s">
        <v>90</v>
      </c>
      <c r="B11" s="49"/>
      <c r="C11" s="199">
        <f>$B11*ΠΩΛΗΣΕΙΣ!C11</f>
        <v>0</v>
      </c>
      <c r="D11" s="199">
        <f>$B11*ΠΩΛΗΣΕΙΣ!D11</f>
        <v>0</v>
      </c>
      <c r="E11" s="199">
        <f>$B11*ΠΩΛΗΣΕΙΣ!E11</f>
        <v>0</v>
      </c>
      <c r="F11" s="199">
        <f>$B11*ΠΩΛΗΣΕΙΣ!F11</f>
        <v>0</v>
      </c>
      <c r="G11" s="199">
        <f>$B11*ΠΩΛΗΣΕΙΣ!G11</f>
        <v>0</v>
      </c>
      <c r="H11" s="199">
        <f>$B11*ΠΩΛΗΣΕΙΣ!H11</f>
        <v>0</v>
      </c>
      <c r="I11" s="199">
        <f>$B11*ΠΩΛΗΣΕΙΣ!I11</f>
        <v>0</v>
      </c>
      <c r="J11" s="199">
        <f>$B11*ΠΩΛΗΣΕΙΣ!J11</f>
        <v>0</v>
      </c>
      <c r="K11" s="199">
        <f>$B11*ΠΩΛΗΣΕΙΣ!K11</f>
        <v>0</v>
      </c>
      <c r="L11" s="199">
        <f>$B11*ΠΩΛΗΣΕΙΣ!L11</f>
        <v>0</v>
      </c>
    </row>
    <row r="12" spans="1:12" ht="10.5">
      <c r="A12" s="45" t="s">
        <v>311</v>
      </c>
      <c r="B12" s="49"/>
      <c r="C12" s="199">
        <f>$B12*ΠΩΛΗΣΕΙΣ!C12</f>
        <v>0</v>
      </c>
      <c r="D12" s="199">
        <f>$B12*ΠΩΛΗΣΕΙΣ!D12</f>
        <v>0</v>
      </c>
      <c r="E12" s="199">
        <f>$B12*ΠΩΛΗΣΕΙΣ!E12</f>
        <v>0</v>
      </c>
      <c r="F12" s="199">
        <f>$B12*ΠΩΛΗΣΕΙΣ!F12</f>
        <v>0</v>
      </c>
      <c r="G12" s="199">
        <f>$B12*ΠΩΛΗΣΕΙΣ!G12</f>
        <v>0</v>
      </c>
      <c r="H12" s="199">
        <f>$B12*ΠΩΛΗΣΕΙΣ!H12</f>
        <v>0</v>
      </c>
      <c r="I12" s="199">
        <f>$B12*ΠΩΛΗΣΕΙΣ!I12</f>
        <v>0</v>
      </c>
      <c r="J12" s="199">
        <f>$B12*ΠΩΛΗΣΕΙΣ!J12</f>
        <v>0</v>
      </c>
      <c r="K12" s="199">
        <f>$B12*ΠΩΛΗΣΕΙΣ!K12</f>
        <v>0</v>
      </c>
      <c r="L12" s="199">
        <f>$B12*ΠΩΛΗΣΕΙΣ!L12</f>
        <v>0</v>
      </c>
    </row>
    <row r="13" spans="1:12" ht="10.5">
      <c r="A13" s="45"/>
      <c r="B13" s="49"/>
      <c r="C13" s="199">
        <f>$B13*ΠΩΛΗΣΕΙΣ!C13</f>
        <v>0</v>
      </c>
      <c r="D13" s="199">
        <f>$B13*ΠΩΛΗΣΕΙΣ!D13</f>
        <v>0</v>
      </c>
      <c r="E13" s="199">
        <f>$B13*ΠΩΛΗΣΕΙΣ!E13</f>
        <v>0</v>
      </c>
      <c r="F13" s="199">
        <f>$B13*ΠΩΛΗΣΕΙΣ!F13</f>
        <v>0</v>
      </c>
      <c r="G13" s="199">
        <f>$B13*ΠΩΛΗΣΕΙΣ!G13</f>
        <v>0</v>
      </c>
      <c r="H13" s="199">
        <f>$B13*ΠΩΛΗΣΕΙΣ!H13</f>
        <v>0</v>
      </c>
      <c r="I13" s="199">
        <f>$B13*ΠΩΛΗΣΕΙΣ!I13</f>
        <v>0</v>
      </c>
      <c r="J13" s="199">
        <f>$B13*ΠΩΛΗΣΕΙΣ!J13</f>
        <v>0</v>
      </c>
      <c r="K13" s="199">
        <f>$B13*ΠΩΛΗΣΕΙΣ!K13</f>
        <v>0</v>
      </c>
      <c r="L13" s="199">
        <f>$B13*ΠΩΛΗΣΕΙΣ!L13</f>
        <v>0</v>
      </c>
    </row>
    <row r="14" spans="1:12" ht="10.5">
      <c r="A14" s="45"/>
      <c r="B14" s="49"/>
      <c r="C14" s="199">
        <f>$B14*ΠΩΛΗΣΕΙΣ!C14</f>
        <v>0</v>
      </c>
      <c r="D14" s="199">
        <f>$B14*ΠΩΛΗΣΕΙΣ!D14</f>
        <v>0</v>
      </c>
      <c r="E14" s="199">
        <f>$B14*ΠΩΛΗΣΕΙΣ!E14</f>
        <v>0</v>
      </c>
      <c r="F14" s="199">
        <f>$B14*ΠΩΛΗΣΕΙΣ!F14</f>
        <v>0</v>
      </c>
      <c r="G14" s="199">
        <f>$B14*ΠΩΛΗΣΕΙΣ!G14</f>
        <v>0</v>
      </c>
      <c r="H14" s="199">
        <f>$B14*ΠΩΛΗΣΕΙΣ!H14</f>
        <v>0</v>
      </c>
      <c r="I14" s="199">
        <f>$B14*ΠΩΛΗΣΕΙΣ!I14</f>
        <v>0</v>
      </c>
      <c r="J14" s="199">
        <f>$B14*ΠΩΛΗΣΕΙΣ!J14</f>
        <v>0</v>
      </c>
      <c r="K14" s="199">
        <f>$B14*ΠΩΛΗΣΕΙΣ!K14</f>
        <v>0</v>
      </c>
      <c r="L14" s="199">
        <f>$B14*ΠΩΛΗΣΕΙΣ!L14</f>
        <v>0</v>
      </c>
    </row>
    <row r="15" spans="1:12" ht="31.5">
      <c r="A15" s="46" t="s">
        <v>317</v>
      </c>
      <c r="B15" s="152"/>
      <c r="C15" s="201">
        <f>SUM(C10:C14)</f>
        <v>0</v>
      </c>
      <c r="D15" s="201">
        <f aca="true" t="shared" si="1" ref="D15:L15">SUM(D10:D14)</f>
        <v>0</v>
      </c>
      <c r="E15" s="201">
        <f t="shared" si="1"/>
        <v>0</v>
      </c>
      <c r="F15" s="201">
        <f t="shared" si="1"/>
        <v>0</v>
      </c>
      <c r="G15" s="201">
        <f t="shared" si="1"/>
        <v>0</v>
      </c>
      <c r="H15" s="201">
        <f t="shared" si="1"/>
        <v>0</v>
      </c>
      <c r="I15" s="201">
        <f t="shared" si="1"/>
        <v>0</v>
      </c>
      <c r="J15" s="201">
        <f t="shared" si="1"/>
        <v>0</v>
      </c>
      <c r="K15" s="201">
        <f t="shared" si="1"/>
        <v>0</v>
      </c>
      <c r="L15" s="201">
        <f t="shared" si="1"/>
        <v>0</v>
      </c>
    </row>
    <row r="16" spans="1:12" ht="52.5">
      <c r="A16" s="220" t="s">
        <v>318</v>
      </c>
      <c r="B16" s="152"/>
      <c r="C16" s="201">
        <f>C15+C8</f>
        <v>0</v>
      </c>
      <c r="D16" s="201">
        <f aca="true" t="shared" si="2" ref="D16:L16">D15+D8</f>
        <v>0</v>
      </c>
      <c r="E16" s="201">
        <f t="shared" si="2"/>
        <v>0</v>
      </c>
      <c r="F16" s="201">
        <f t="shared" si="2"/>
        <v>0</v>
      </c>
      <c r="G16" s="201">
        <f t="shared" si="2"/>
        <v>0</v>
      </c>
      <c r="H16" s="201">
        <f t="shared" si="2"/>
        <v>0</v>
      </c>
      <c r="I16" s="201">
        <f t="shared" si="2"/>
        <v>0</v>
      </c>
      <c r="J16" s="201">
        <f t="shared" si="2"/>
        <v>0</v>
      </c>
      <c r="K16" s="201">
        <f t="shared" si="2"/>
        <v>0</v>
      </c>
      <c r="L16" s="201">
        <f t="shared" si="2"/>
        <v>0</v>
      </c>
    </row>
    <row r="17" spans="1:12" ht="5.25" customHeight="1">
      <c r="A17" s="51"/>
      <c r="B17" s="51"/>
      <c r="C17" s="52"/>
      <c r="D17" s="52"/>
      <c r="E17" s="52"/>
      <c r="F17" s="52"/>
      <c r="G17" s="52"/>
      <c r="H17" s="52"/>
      <c r="I17" s="53"/>
      <c r="J17" s="53"/>
      <c r="K17" s="53"/>
      <c r="L17" s="53"/>
    </row>
    <row r="18" spans="1:12" ht="31.5" customHeight="1">
      <c r="A18" s="220" t="s">
        <v>367</v>
      </c>
      <c r="B18" s="152"/>
      <c r="C18" s="219" t="s">
        <v>78</v>
      </c>
      <c r="D18" s="219" t="s">
        <v>79</v>
      </c>
      <c r="E18" s="219" t="s">
        <v>80</v>
      </c>
      <c r="F18" s="219" t="s">
        <v>81</v>
      </c>
      <c r="G18" s="219" t="s">
        <v>82</v>
      </c>
      <c r="H18" s="219" t="s">
        <v>83</v>
      </c>
      <c r="I18" s="219" t="s">
        <v>84</v>
      </c>
      <c r="J18" s="219" t="s">
        <v>85</v>
      </c>
      <c r="K18" s="219" t="s">
        <v>86</v>
      </c>
      <c r="L18" s="219" t="s">
        <v>87</v>
      </c>
    </row>
    <row r="19" spans="1:12" ht="10.5">
      <c r="A19" s="37" t="s">
        <v>117</v>
      </c>
      <c r="B19" s="38"/>
      <c r="C19" s="38"/>
      <c r="D19" s="38"/>
      <c r="E19" s="38"/>
      <c r="F19" s="38"/>
      <c r="G19" s="38"/>
      <c r="H19" s="38"/>
      <c r="I19" s="38"/>
      <c r="J19" s="38"/>
      <c r="K19" s="38"/>
      <c r="L19" s="39"/>
    </row>
    <row r="20" spans="1:12" ht="10.5">
      <c r="A20" s="40" t="s">
        <v>312</v>
      </c>
      <c r="B20" s="48"/>
      <c r="C20" s="226">
        <f>$B20*ΠΩΛΗΣΕΙΣ!C20</f>
        <v>0</v>
      </c>
      <c r="D20" s="226">
        <f>$B20*ΠΩΛΗΣΕΙΣ!D20</f>
        <v>0</v>
      </c>
      <c r="E20" s="226">
        <f>$B20*ΠΩΛΗΣΕΙΣ!E20</f>
        <v>0</v>
      </c>
      <c r="F20" s="226">
        <f>$B20*ΠΩΛΗΣΕΙΣ!F20</f>
        <v>0</v>
      </c>
      <c r="G20" s="226">
        <f>$B20*ΠΩΛΗΣΕΙΣ!G20</f>
        <v>0</v>
      </c>
      <c r="H20" s="226">
        <f>$B20*ΠΩΛΗΣΕΙΣ!H20</f>
        <v>0</v>
      </c>
      <c r="I20" s="226">
        <f>$B20*ΠΩΛΗΣΕΙΣ!I20</f>
        <v>0</v>
      </c>
      <c r="J20" s="226">
        <f>$B20*ΠΩΛΗΣΕΙΣ!J20</f>
        <v>0</v>
      </c>
      <c r="K20" s="226">
        <f>$B20*ΠΩΛΗΣΕΙΣ!K20</f>
        <v>0</v>
      </c>
      <c r="L20" s="226">
        <f>$B20*ΠΩΛΗΣΕΙΣ!L20</f>
        <v>0</v>
      </c>
    </row>
    <row r="21" spans="1:12" ht="10.5">
      <c r="A21" s="40" t="s">
        <v>313</v>
      </c>
      <c r="B21" s="48"/>
      <c r="C21" s="226">
        <f>$B21*ΠΩΛΗΣΕΙΣ!C21</f>
        <v>0</v>
      </c>
      <c r="D21" s="226">
        <f>$B21*ΠΩΛΗΣΕΙΣ!D21</f>
        <v>0</v>
      </c>
      <c r="E21" s="226">
        <f>$B21*ΠΩΛΗΣΕΙΣ!E21</f>
        <v>0</v>
      </c>
      <c r="F21" s="226">
        <f>$B21*ΠΩΛΗΣΕΙΣ!F21</f>
        <v>0</v>
      </c>
      <c r="G21" s="226">
        <f>$B21*ΠΩΛΗΣΕΙΣ!G21</f>
        <v>0</v>
      </c>
      <c r="H21" s="226">
        <f>$B21*ΠΩΛΗΣΕΙΣ!H21</f>
        <v>0</v>
      </c>
      <c r="I21" s="226">
        <f>$B21*ΠΩΛΗΣΕΙΣ!I21</f>
        <v>0</v>
      </c>
      <c r="J21" s="226">
        <f>$B21*ΠΩΛΗΣΕΙΣ!J21</f>
        <v>0</v>
      </c>
      <c r="K21" s="226">
        <f>$B21*ΠΩΛΗΣΕΙΣ!K21</f>
        <v>0</v>
      </c>
      <c r="L21" s="226">
        <f>$B21*ΠΩΛΗΣΕΙΣ!L21</f>
        <v>0</v>
      </c>
    </row>
    <row r="22" spans="1:12" ht="10.5">
      <c r="A22" s="40" t="s">
        <v>314</v>
      </c>
      <c r="B22" s="48"/>
      <c r="C22" s="226">
        <f>$B22*ΠΩΛΗΣΕΙΣ!C22</f>
        <v>0</v>
      </c>
      <c r="D22" s="226">
        <f>$B22*ΠΩΛΗΣΕΙΣ!D22</f>
        <v>0</v>
      </c>
      <c r="E22" s="226">
        <f>$B22*ΠΩΛΗΣΕΙΣ!E22</f>
        <v>0</v>
      </c>
      <c r="F22" s="226">
        <f>$B22*ΠΩΛΗΣΕΙΣ!F22</f>
        <v>0</v>
      </c>
      <c r="G22" s="226">
        <f>$B22*ΠΩΛΗΣΕΙΣ!G22</f>
        <v>0</v>
      </c>
      <c r="H22" s="226">
        <f>$B22*ΠΩΛΗΣΕΙΣ!H22</f>
        <v>0</v>
      </c>
      <c r="I22" s="226">
        <f>$B22*ΠΩΛΗΣΕΙΣ!I22</f>
        <v>0</v>
      </c>
      <c r="J22" s="226">
        <f>$B22*ΠΩΛΗΣΕΙΣ!J22</f>
        <v>0</v>
      </c>
      <c r="K22" s="226">
        <f>$B22*ΠΩΛΗΣΕΙΣ!K22</f>
        <v>0</v>
      </c>
      <c r="L22" s="226">
        <f>$B22*ΠΩΛΗΣΕΙΣ!L22</f>
        <v>0</v>
      </c>
    </row>
    <row r="23" spans="1:12" ht="10.5">
      <c r="A23" s="40"/>
      <c r="B23" s="48"/>
      <c r="C23" s="226">
        <f>$B23*ΠΩΛΗΣΕΙΣ!C23</f>
        <v>0</v>
      </c>
      <c r="D23" s="226">
        <f>$B23*ΠΩΛΗΣΕΙΣ!D23</f>
        <v>0</v>
      </c>
      <c r="E23" s="226">
        <f>$B23*ΠΩΛΗΣΕΙΣ!E23</f>
        <v>0</v>
      </c>
      <c r="F23" s="226">
        <f>$B23*ΠΩΛΗΣΕΙΣ!F23</f>
        <v>0</v>
      </c>
      <c r="G23" s="226">
        <f>$B23*ΠΩΛΗΣΕΙΣ!G23</f>
        <v>0</v>
      </c>
      <c r="H23" s="226">
        <f>$B23*ΠΩΛΗΣΕΙΣ!H23</f>
        <v>0</v>
      </c>
      <c r="I23" s="226">
        <f>$B23*ΠΩΛΗΣΕΙΣ!I23</f>
        <v>0</v>
      </c>
      <c r="J23" s="226">
        <f>$B23*ΠΩΛΗΣΕΙΣ!J23</f>
        <v>0</v>
      </c>
      <c r="K23" s="226">
        <f>$B23*ΠΩΛΗΣΕΙΣ!K23</f>
        <v>0</v>
      </c>
      <c r="L23" s="226">
        <f>$B23*ΠΩΛΗΣΕΙΣ!L23</f>
        <v>0</v>
      </c>
    </row>
    <row r="24" spans="1:12" ht="10.5">
      <c r="A24" s="40"/>
      <c r="B24" s="48"/>
      <c r="C24" s="226">
        <f>$B24*ΠΩΛΗΣΕΙΣ!C24</f>
        <v>0</v>
      </c>
      <c r="D24" s="226">
        <f>$B24*ΠΩΛΗΣΕΙΣ!D24</f>
        <v>0</v>
      </c>
      <c r="E24" s="226">
        <f>$B24*ΠΩΛΗΣΕΙΣ!E24</f>
        <v>0</v>
      </c>
      <c r="F24" s="226">
        <f>$B24*ΠΩΛΗΣΕΙΣ!F24</f>
        <v>0</v>
      </c>
      <c r="G24" s="226">
        <f>$B24*ΠΩΛΗΣΕΙΣ!G24</f>
        <v>0</v>
      </c>
      <c r="H24" s="226">
        <f>$B24*ΠΩΛΗΣΕΙΣ!H24</f>
        <v>0</v>
      </c>
      <c r="I24" s="226">
        <f>$B24*ΠΩΛΗΣΕΙΣ!I24</f>
        <v>0</v>
      </c>
      <c r="J24" s="226">
        <f>$B24*ΠΩΛΗΣΕΙΣ!J24</f>
        <v>0</v>
      </c>
      <c r="K24" s="226">
        <f>$B24*ΠΩΛΗΣΕΙΣ!K24</f>
        <v>0</v>
      </c>
      <c r="L24" s="226">
        <f>$B24*ΠΩΛΗΣΕΙΣ!L24</f>
        <v>0</v>
      </c>
    </row>
    <row r="25" spans="1:12" ht="31.5">
      <c r="A25" s="41" t="s">
        <v>319</v>
      </c>
      <c r="B25" s="152"/>
      <c r="C25" s="201">
        <f aca="true" t="shared" si="3" ref="C25:L25">SUM(C20:C24)</f>
        <v>0</v>
      </c>
      <c r="D25" s="201">
        <f t="shared" si="3"/>
        <v>0</v>
      </c>
      <c r="E25" s="201">
        <f t="shared" si="3"/>
        <v>0</v>
      </c>
      <c r="F25" s="201">
        <f t="shared" si="3"/>
        <v>0</v>
      </c>
      <c r="G25" s="201">
        <f t="shared" si="3"/>
        <v>0</v>
      </c>
      <c r="H25" s="201">
        <f t="shared" si="3"/>
        <v>0</v>
      </c>
      <c r="I25" s="201">
        <f t="shared" si="3"/>
        <v>0</v>
      </c>
      <c r="J25" s="201">
        <f t="shared" si="3"/>
        <v>0</v>
      </c>
      <c r="K25" s="201">
        <f t="shared" si="3"/>
        <v>0</v>
      </c>
      <c r="L25" s="201">
        <f t="shared" si="3"/>
        <v>0</v>
      </c>
    </row>
    <row r="26" spans="1:12" ht="10.5">
      <c r="A26" s="42" t="s">
        <v>118</v>
      </c>
      <c r="B26" s="43"/>
      <c r="C26" s="223"/>
      <c r="D26" s="223"/>
      <c r="E26" s="223"/>
      <c r="F26" s="223"/>
      <c r="G26" s="223"/>
      <c r="H26" s="223"/>
      <c r="I26" s="223"/>
      <c r="J26" s="223"/>
      <c r="K26" s="223"/>
      <c r="L26" s="224"/>
    </row>
    <row r="27" spans="1:12" ht="10.5">
      <c r="A27" s="45" t="s">
        <v>312</v>
      </c>
      <c r="B27" s="49"/>
      <c r="C27" s="199">
        <f>$B27*ΠΩΛΗΣΕΙΣ!C27</f>
        <v>0</v>
      </c>
      <c r="D27" s="199">
        <f>$B27*ΠΩΛΗΣΕΙΣ!D27</f>
        <v>0</v>
      </c>
      <c r="E27" s="199">
        <f>$B27*ΠΩΛΗΣΕΙΣ!E27</f>
        <v>0</v>
      </c>
      <c r="F27" s="199">
        <f>$B27*ΠΩΛΗΣΕΙΣ!F27</f>
        <v>0</v>
      </c>
      <c r="G27" s="199">
        <f>$B27*ΠΩΛΗΣΕΙΣ!G27</f>
        <v>0</v>
      </c>
      <c r="H27" s="199">
        <f>$B27*ΠΩΛΗΣΕΙΣ!H27</f>
        <v>0</v>
      </c>
      <c r="I27" s="199">
        <f>$B27*ΠΩΛΗΣΕΙΣ!I27</f>
        <v>0</v>
      </c>
      <c r="J27" s="199">
        <f>$B27*ΠΩΛΗΣΕΙΣ!J27</f>
        <v>0</v>
      </c>
      <c r="K27" s="199">
        <f>$B27*ΠΩΛΗΣΕΙΣ!K27</f>
        <v>0</v>
      </c>
      <c r="L27" s="199">
        <f>$B27*ΠΩΛΗΣΕΙΣ!L27</f>
        <v>0</v>
      </c>
    </row>
    <row r="28" spans="1:12" ht="10.5">
      <c r="A28" s="45" t="s">
        <v>313</v>
      </c>
      <c r="B28" s="49"/>
      <c r="C28" s="199">
        <f>$B28*ΠΩΛΗΣΕΙΣ!C28</f>
        <v>0</v>
      </c>
      <c r="D28" s="199">
        <f>$B28*ΠΩΛΗΣΕΙΣ!D28</f>
        <v>0</v>
      </c>
      <c r="E28" s="199">
        <f>$B28*ΠΩΛΗΣΕΙΣ!E28</f>
        <v>0</v>
      </c>
      <c r="F28" s="199">
        <f>$B28*ΠΩΛΗΣΕΙΣ!F28</f>
        <v>0</v>
      </c>
      <c r="G28" s="199">
        <f>$B28*ΠΩΛΗΣΕΙΣ!G28</f>
        <v>0</v>
      </c>
      <c r="H28" s="199">
        <f>$B28*ΠΩΛΗΣΕΙΣ!H28</f>
        <v>0</v>
      </c>
      <c r="I28" s="199">
        <f>$B28*ΠΩΛΗΣΕΙΣ!I28</f>
        <v>0</v>
      </c>
      <c r="J28" s="199">
        <f>$B28*ΠΩΛΗΣΕΙΣ!J28</f>
        <v>0</v>
      </c>
      <c r="K28" s="199">
        <f>$B28*ΠΩΛΗΣΕΙΣ!K28</f>
        <v>0</v>
      </c>
      <c r="L28" s="199">
        <f>$B28*ΠΩΛΗΣΕΙΣ!L28</f>
        <v>0</v>
      </c>
    </row>
    <row r="29" spans="1:12" ht="10.5">
      <c r="A29" s="45"/>
      <c r="B29" s="49"/>
      <c r="C29" s="199">
        <f>$B29*ΠΩΛΗΣΕΙΣ!C29</f>
        <v>0</v>
      </c>
      <c r="D29" s="199">
        <f>$B29*ΠΩΛΗΣΕΙΣ!D29</f>
        <v>0</v>
      </c>
      <c r="E29" s="199">
        <f>$B29*ΠΩΛΗΣΕΙΣ!E29</f>
        <v>0</v>
      </c>
      <c r="F29" s="199">
        <f>$B29*ΠΩΛΗΣΕΙΣ!F29</f>
        <v>0</v>
      </c>
      <c r="G29" s="199">
        <f>$B29*ΠΩΛΗΣΕΙΣ!G29</f>
        <v>0</v>
      </c>
      <c r="H29" s="199">
        <f>$B29*ΠΩΛΗΣΕΙΣ!H29</f>
        <v>0</v>
      </c>
      <c r="I29" s="199">
        <f>$B29*ΠΩΛΗΣΕΙΣ!I29</f>
        <v>0</v>
      </c>
      <c r="J29" s="199">
        <f>$B29*ΠΩΛΗΣΕΙΣ!J29</f>
        <v>0</v>
      </c>
      <c r="K29" s="199">
        <f>$B29*ΠΩΛΗΣΕΙΣ!K29</f>
        <v>0</v>
      </c>
      <c r="L29" s="199">
        <f>$B29*ΠΩΛΗΣΕΙΣ!L29</f>
        <v>0</v>
      </c>
    </row>
    <row r="30" spans="1:12" ht="10.5">
      <c r="A30" s="45"/>
      <c r="B30" s="49"/>
      <c r="C30" s="199">
        <f>$B30*ΠΩΛΗΣΕΙΣ!C30</f>
        <v>0</v>
      </c>
      <c r="D30" s="199">
        <f>$B30*ΠΩΛΗΣΕΙΣ!D30</f>
        <v>0</v>
      </c>
      <c r="E30" s="199">
        <f>$B30*ΠΩΛΗΣΕΙΣ!E30</f>
        <v>0</v>
      </c>
      <c r="F30" s="199">
        <f>$B30*ΠΩΛΗΣΕΙΣ!F30</f>
        <v>0</v>
      </c>
      <c r="G30" s="199">
        <f>$B30*ΠΩΛΗΣΕΙΣ!G30</f>
        <v>0</v>
      </c>
      <c r="H30" s="199">
        <f>$B30*ΠΩΛΗΣΕΙΣ!H30</f>
        <v>0</v>
      </c>
      <c r="I30" s="199">
        <f>$B30*ΠΩΛΗΣΕΙΣ!I30</f>
        <v>0</v>
      </c>
      <c r="J30" s="199">
        <f>$B30*ΠΩΛΗΣΕΙΣ!J30</f>
        <v>0</v>
      </c>
      <c r="K30" s="199">
        <f>$B30*ΠΩΛΗΣΕΙΣ!K30</f>
        <v>0</v>
      </c>
      <c r="L30" s="199">
        <f>$B30*ΠΩΛΗΣΕΙΣ!L30</f>
        <v>0</v>
      </c>
    </row>
    <row r="31" spans="1:12" ht="10.5">
      <c r="A31" s="45"/>
      <c r="B31" s="49"/>
      <c r="C31" s="199">
        <f>$B31*ΠΩΛΗΣΕΙΣ!C31</f>
        <v>0</v>
      </c>
      <c r="D31" s="199">
        <f>$B31*ΠΩΛΗΣΕΙΣ!D31</f>
        <v>0</v>
      </c>
      <c r="E31" s="199">
        <f>$B31*ΠΩΛΗΣΕΙΣ!E31</f>
        <v>0</v>
      </c>
      <c r="F31" s="199">
        <f>$B31*ΠΩΛΗΣΕΙΣ!F31</f>
        <v>0</v>
      </c>
      <c r="G31" s="199">
        <f>$B31*ΠΩΛΗΣΕΙΣ!G31</f>
        <v>0</v>
      </c>
      <c r="H31" s="199">
        <f>$B31*ΠΩΛΗΣΕΙΣ!H31</f>
        <v>0</v>
      </c>
      <c r="I31" s="199">
        <f>$B31*ΠΩΛΗΣΕΙΣ!I31</f>
        <v>0</v>
      </c>
      <c r="J31" s="199">
        <f>$B31*ΠΩΛΗΣΕΙΣ!J31</f>
        <v>0</v>
      </c>
      <c r="K31" s="199">
        <f>$B31*ΠΩΛΗΣΕΙΣ!K31</f>
        <v>0</v>
      </c>
      <c r="L31" s="199">
        <f>$B31*ΠΩΛΗΣΕΙΣ!L31</f>
        <v>0</v>
      </c>
    </row>
    <row r="32" spans="1:12" ht="31.5">
      <c r="A32" s="46" t="s">
        <v>320</v>
      </c>
      <c r="B32" s="152"/>
      <c r="C32" s="201">
        <f aca="true" t="shared" si="4" ref="C32:L32">SUM(C27:C31)</f>
        <v>0</v>
      </c>
      <c r="D32" s="201">
        <f t="shared" si="4"/>
        <v>0</v>
      </c>
      <c r="E32" s="201">
        <f t="shared" si="4"/>
        <v>0</v>
      </c>
      <c r="F32" s="201">
        <f t="shared" si="4"/>
        <v>0</v>
      </c>
      <c r="G32" s="201">
        <f t="shared" si="4"/>
        <v>0</v>
      </c>
      <c r="H32" s="201">
        <f t="shared" si="4"/>
        <v>0</v>
      </c>
      <c r="I32" s="201">
        <f t="shared" si="4"/>
        <v>0</v>
      </c>
      <c r="J32" s="201">
        <f t="shared" si="4"/>
        <v>0</v>
      </c>
      <c r="K32" s="201">
        <f t="shared" si="4"/>
        <v>0</v>
      </c>
      <c r="L32" s="201">
        <f t="shared" si="4"/>
        <v>0</v>
      </c>
    </row>
    <row r="33" spans="1:12" ht="52.5">
      <c r="A33" s="220" t="s">
        <v>321</v>
      </c>
      <c r="B33" s="152"/>
      <c r="C33" s="201">
        <f>C32+C25</f>
        <v>0</v>
      </c>
      <c r="D33" s="201">
        <f aca="true" t="shared" si="5" ref="D33:L33">D32+D25</f>
        <v>0</v>
      </c>
      <c r="E33" s="201">
        <f t="shared" si="5"/>
        <v>0</v>
      </c>
      <c r="F33" s="201">
        <f t="shared" si="5"/>
        <v>0</v>
      </c>
      <c r="G33" s="201">
        <f t="shared" si="5"/>
        <v>0</v>
      </c>
      <c r="H33" s="201">
        <f t="shared" si="5"/>
        <v>0</v>
      </c>
      <c r="I33" s="201">
        <f t="shared" si="5"/>
        <v>0</v>
      </c>
      <c r="J33" s="201">
        <f t="shared" si="5"/>
        <v>0</v>
      </c>
      <c r="K33" s="201">
        <f t="shared" si="5"/>
        <v>0</v>
      </c>
      <c r="L33" s="201">
        <f t="shared" si="5"/>
        <v>0</v>
      </c>
    </row>
    <row r="34" spans="1:12" ht="17.25" customHeight="1">
      <c r="A34" s="51"/>
      <c r="B34" s="51"/>
      <c r="C34" s="52"/>
      <c r="D34" s="52"/>
      <c r="E34" s="52"/>
      <c r="F34" s="52"/>
      <c r="G34" s="52"/>
      <c r="H34" s="52"/>
      <c r="I34" s="53"/>
      <c r="J34" s="53"/>
      <c r="K34" s="53"/>
      <c r="L34" s="53"/>
    </row>
    <row r="35" spans="1:12" ht="31.5" customHeight="1">
      <c r="A35" s="220" t="s">
        <v>368</v>
      </c>
      <c r="B35" s="152"/>
      <c r="C35" s="219" t="s">
        <v>78</v>
      </c>
      <c r="D35" s="219" t="s">
        <v>79</v>
      </c>
      <c r="E35" s="219" t="s">
        <v>80</v>
      </c>
      <c r="F35" s="219" t="s">
        <v>81</v>
      </c>
      <c r="G35" s="219" t="s">
        <v>82</v>
      </c>
      <c r="H35" s="219" t="s">
        <v>83</v>
      </c>
      <c r="I35" s="219" t="s">
        <v>84</v>
      </c>
      <c r="J35" s="219" t="s">
        <v>85</v>
      </c>
      <c r="K35" s="219" t="s">
        <v>86</v>
      </c>
      <c r="L35" s="219" t="s">
        <v>87</v>
      </c>
    </row>
    <row r="36" spans="1:12" ht="21">
      <c r="A36" s="41" t="s">
        <v>197</v>
      </c>
      <c r="B36" s="152"/>
      <c r="C36" s="201">
        <f>C8+C25</f>
        <v>0</v>
      </c>
      <c r="D36" s="201">
        <f aca="true" t="shared" si="6" ref="D36:L36">D8+D25</f>
        <v>0</v>
      </c>
      <c r="E36" s="201">
        <f t="shared" si="6"/>
        <v>0</v>
      </c>
      <c r="F36" s="201">
        <f t="shared" si="6"/>
        <v>0</v>
      </c>
      <c r="G36" s="201">
        <f t="shared" si="6"/>
        <v>0</v>
      </c>
      <c r="H36" s="201">
        <f t="shared" si="6"/>
        <v>0</v>
      </c>
      <c r="I36" s="201">
        <f t="shared" si="6"/>
        <v>0</v>
      </c>
      <c r="J36" s="201">
        <f t="shared" si="6"/>
        <v>0</v>
      </c>
      <c r="K36" s="201">
        <f t="shared" si="6"/>
        <v>0</v>
      </c>
      <c r="L36" s="201">
        <f t="shared" si="6"/>
        <v>0</v>
      </c>
    </row>
    <row r="37" spans="1:12" ht="21">
      <c r="A37" s="46" t="s">
        <v>119</v>
      </c>
      <c r="B37" s="152"/>
      <c r="C37" s="201">
        <f>C15+C32</f>
        <v>0</v>
      </c>
      <c r="D37" s="201">
        <f aca="true" t="shared" si="7" ref="D37:L37">D15+D32</f>
        <v>0</v>
      </c>
      <c r="E37" s="201">
        <f t="shared" si="7"/>
        <v>0</v>
      </c>
      <c r="F37" s="201">
        <f t="shared" si="7"/>
        <v>0</v>
      </c>
      <c r="G37" s="201">
        <f t="shared" si="7"/>
        <v>0</v>
      </c>
      <c r="H37" s="201">
        <f t="shared" si="7"/>
        <v>0</v>
      </c>
      <c r="I37" s="201">
        <f t="shared" si="7"/>
        <v>0</v>
      </c>
      <c r="J37" s="201">
        <f t="shared" si="7"/>
        <v>0</v>
      </c>
      <c r="K37" s="201">
        <f t="shared" si="7"/>
        <v>0</v>
      </c>
      <c r="L37" s="201">
        <f t="shared" si="7"/>
        <v>0</v>
      </c>
    </row>
    <row r="38" spans="1:12" ht="45">
      <c r="A38" s="225" t="s">
        <v>322</v>
      </c>
      <c r="B38" s="152"/>
      <c r="C38" s="201">
        <f>C37+C36</f>
        <v>0</v>
      </c>
      <c r="D38" s="201">
        <f aca="true" t="shared" si="8" ref="D38:L38">D37+D36</f>
        <v>0</v>
      </c>
      <c r="E38" s="201">
        <f t="shared" si="8"/>
        <v>0</v>
      </c>
      <c r="F38" s="201">
        <f t="shared" si="8"/>
        <v>0</v>
      </c>
      <c r="G38" s="201">
        <f t="shared" si="8"/>
        <v>0</v>
      </c>
      <c r="H38" s="201">
        <f t="shared" si="8"/>
        <v>0</v>
      </c>
      <c r="I38" s="201">
        <f t="shared" si="8"/>
        <v>0</v>
      </c>
      <c r="J38" s="201">
        <f t="shared" si="8"/>
        <v>0</v>
      </c>
      <c r="K38" s="201">
        <f t="shared" si="8"/>
        <v>0</v>
      </c>
      <c r="L38" s="201">
        <f t="shared" si="8"/>
        <v>0</v>
      </c>
    </row>
    <row r="39" spans="3:12" ht="10.5">
      <c r="C39" s="53"/>
      <c r="D39" s="53"/>
      <c r="E39" s="53"/>
      <c r="F39" s="53"/>
      <c r="G39" s="53"/>
      <c r="H39" s="52"/>
      <c r="I39" s="53"/>
      <c r="J39" s="53"/>
      <c r="K39" s="53"/>
      <c r="L39" s="53"/>
    </row>
    <row r="40" spans="1:8" ht="10.5">
      <c r="A40" s="51"/>
      <c r="B40" s="51"/>
      <c r="C40" s="51"/>
      <c r="D40" s="51"/>
      <c r="E40" s="51"/>
      <c r="F40" s="51"/>
      <c r="G40" s="51"/>
      <c r="H40" s="51"/>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3:L35 C3:C7 C9:C14 C17:C35"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
      <selection activeCell="C35" sqref="C35"/>
    </sheetView>
  </sheetViews>
  <sheetFormatPr defaultColWidth="9.00390625" defaultRowHeight="12.75"/>
  <cols>
    <col min="1" max="1" width="34.25390625" style="50" customWidth="1"/>
    <col min="2" max="2" width="11.00390625" style="50" customWidth="1"/>
    <col min="3" max="12" width="14.125" style="50" customWidth="1"/>
    <col min="13" max="16384" width="9.125" style="50" customWidth="1"/>
  </cols>
  <sheetData>
    <row r="1" spans="1:12" ht="32.25" customHeight="1">
      <c r="A1" s="220" t="s">
        <v>297</v>
      </c>
      <c r="B1" s="219" t="s">
        <v>71</v>
      </c>
      <c r="C1" s="219" t="s">
        <v>78</v>
      </c>
      <c r="D1" s="219" t="s">
        <v>79</v>
      </c>
      <c r="E1" s="219" t="s">
        <v>80</v>
      </c>
      <c r="F1" s="219" t="s">
        <v>81</v>
      </c>
      <c r="G1" s="219" t="s">
        <v>82</v>
      </c>
      <c r="H1" s="219" t="s">
        <v>83</v>
      </c>
      <c r="I1" s="219" t="s">
        <v>84</v>
      </c>
      <c r="J1" s="219" t="s">
        <v>85</v>
      </c>
      <c r="K1" s="219" t="s">
        <v>86</v>
      </c>
      <c r="L1" s="219" t="s">
        <v>87</v>
      </c>
    </row>
    <row r="2" spans="1:12" ht="21">
      <c r="A2" s="37" t="s">
        <v>326</v>
      </c>
      <c r="B2" s="38"/>
      <c r="C2" s="38"/>
      <c r="D2" s="38"/>
      <c r="E2" s="38"/>
      <c r="F2" s="38"/>
      <c r="G2" s="38"/>
      <c r="H2" s="38"/>
      <c r="I2" s="38"/>
      <c r="J2" s="38"/>
      <c r="K2" s="38"/>
      <c r="L2" s="39"/>
    </row>
    <row r="3" spans="1:12" ht="10.5">
      <c r="A3" s="40" t="s">
        <v>94</v>
      </c>
      <c r="B3" s="40"/>
      <c r="C3" s="204"/>
      <c r="D3" s="204"/>
      <c r="E3" s="204"/>
      <c r="F3" s="204"/>
      <c r="G3" s="204"/>
      <c r="H3" s="204"/>
      <c r="I3" s="204"/>
      <c r="J3" s="204"/>
      <c r="K3" s="204"/>
      <c r="L3" s="204"/>
    </row>
    <row r="4" spans="1:12" ht="10.5">
      <c r="A4" s="40" t="s">
        <v>95</v>
      </c>
      <c r="B4" s="40"/>
      <c r="C4" s="204"/>
      <c r="D4" s="204"/>
      <c r="E4" s="204"/>
      <c r="F4" s="204"/>
      <c r="G4" s="204"/>
      <c r="H4" s="204"/>
      <c r="I4" s="204"/>
      <c r="J4" s="204"/>
      <c r="K4" s="204"/>
      <c r="L4" s="204"/>
    </row>
    <row r="5" spans="1:12" ht="10.5">
      <c r="A5" s="40" t="s">
        <v>96</v>
      </c>
      <c r="B5" s="40"/>
      <c r="C5" s="204"/>
      <c r="D5" s="204"/>
      <c r="E5" s="204"/>
      <c r="F5" s="204"/>
      <c r="G5" s="204"/>
      <c r="H5" s="204"/>
      <c r="I5" s="204"/>
      <c r="J5" s="204"/>
      <c r="K5" s="204"/>
      <c r="L5" s="204"/>
    </row>
    <row r="6" spans="1:12" ht="10.5">
      <c r="A6" s="40"/>
      <c r="B6" s="40"/>
      <c r="C6" s="204"/>
      <c r="D6" s="204"/>
      <c r="E6" s="204"/>
      <c r="F6" s="204"/>
      <c r="G6" s="204"/>
      <c r="H6" s="204"/>
      <c r="I6" s="204"/>
      <c r="J6" s="204"/>
      <c r="K6" s="204"/>
      <c r="L6" s="204"/>
    </row>
    <row r="7" spans="1:12" ht="10.5">
      <c r="A7" s="40"/>
      <c r="B7" s="40"/>
      <c r="C7" s="204"/>
      <c r="D7" s="204"/>
      <c r="E7" s="204"/>
      <c r="F7" s="204"/>
      <c r="G7" s="204"/>
      <c r="H7" s="204"/>
      <c r="I7" s="204"/>
      <c r="J7" s="204"/>
      <c r="K7" s="204"/>
      <c r="L7" s="204"/>
    </row>
    <row r="8" spans="1:12" ht="31.5">
      <c r="A8" s="41" t="s">
        <v>327</v>
      </c>
      <c r="B8" s="152"/>
      <c r="C8" s="203">
        <f>SUM(C3:C7)</f>
        <v>0</v>
      </c>
      <c r="D8" s="203">
        <f aca="true" t="shared" si="0" ref="D8:L8">SUM(D3:D7)</f>
        <v>0</v>
      </c>
      <c r="E8" s="203">
        <f t="shared" si="0"/>
        <v>0</v>
      </c>
      <c r="F8" s="203">
        <f t="shared" si="0"/>
        <v>0</v>
      </c>
      <c r="G8" s="203">
        <f t="shared" si="0"/>
        <v>0</v>
      </c>
      <c r="H8" s="203">
        <f t="shared" si="0"/>
        <v>0</v>
      </c>
      <c r="I8" s="203">
        <f t="shared" si="0"/>
        <v>0</v>
      </c>
      <c r="J8" s="203">
        <f t="shared" si="0"/>
        <v>0</v>
      </c>
      <c r="K8" s="203">
        <f t="shared" si="0"/>
        <v>0</v>
      </c>
      <c r="L8" s="203">
        <f t="shared" si="0"/>
        <v>0</v>
      </c>
    </row>
    <row r="9" spans="1:12" ht="5.25" customHeight="1">
      <c r="A9" s="35"/>
      <c r="B9" s="36"/>
      <c r="C9" s="33"/>
      <c r="D9" s="33"/>
      <c r="E9" s="33"/>
      <c r="F9" s="33"/>
      <c r="G9" s="33"/>
      <c r="H9" s="33"/>
      <c r="I9" s="33"/>
      <c r="J9" s="33"/>
      <c r="K9" s="33"/>
      <c r="L9" s="34"/>
    </row>
    <row r="10" spans="1:12" ht="21">
      <c r="A10" s="37" t="s">
        <v>328</v>
      </c>
      <c r="B10" s="40"/>
      <c r="C10" s="227"/>
      <c r="D10" s="227"/>
      <c r="E10" s="227"/>
      <c r="F10" s="227"/>
      <c r="G10" s="227"/>
      <c r="H10" s="227"/>
      <c r="I10" s="227"/>
      <c r="J10" s="227"/>
      <c r="K10" s="227"/>
      <c r="L10" s="227"/>
    </row>
    <row r="11" spans="1:12" ht="10.5">
      <c r="A11" s="40" t="s">
        <v>323</v>
      </c>
      <c r="B11" s="40"/>
      <c r="C11" s="227"/>
      <c r="D11" s="227"/>
      <c r="E11" s="227"/>
      <c r="F11" s="227"/>
      <c r="G11" s="227"/>
      <c r="H11" s="227"/>
      <c r="I11" s="227"/>
      <c r="J11" s="227"/>
      <c r="K11" s="227"/>
      <c r="L11" s="227"/>
    </row>
    <row r="12" spans="1:12" ht="10.5">
      <c r="A12" s="40" t="s">
        <v>324</v>
      </c>
      <c r="B12" s="40"/>
      <c r="C12" s="227"/>
      <c r="D12" s="227"/>
      <c r="E12" s="227"/>
      <c r="F12" s="227"/>
      <c r="G12" s="227"/>
      <c r="H12" s="227"/>
      <c r="I12" s="227"/>
      <c r="J12" s="227"/>
      <c r="K12" s="227"/>
      <c r="L12" s="227"/>
    </row>
    <row r="13" spans="1:12" ht="10.5">
      <c r="A13" s="40" t="s">
        <v>325</v>
      </c>
      <c r="B13" s="40"/>
      <c r="C13" s="227"/>
      <c r="D13" s="227"/>
      <c r="E13" s="227"/>
      <c r="F13" s="227"/>
      <c r="G13" s="227"/>
      <c r="H13" s="227"/>
      <c r="I13" s="227"/>
      <c r="J13" s="227"/>
      <c r="K13" s="227"/>
      <c r="L13" s="227"/>
    </row>
    <row r="14" spans="1:12" ht="10.5">
      <c r="A14" s="40"/>
      <c r="B14" s="40"/>
      <c r="C14" s="227"/>
      <c r="D14" s="227"/>
      <c r="E14" s="227"/>
      <c r="F14" s="227"/>
      <c r="G14" s="227"/>
      <c r="H14" s="227"/>
      <c r="I14" s="227"/>
      <c r="J14" s="227"/>
      <c r="K14" s="227"/>
      <c r="L14" s="227"/>
    </row>
    <row r="15" spans="1:12" ht="10.5">
      <c r="A15" s="40"/>
      <c r="B15" s="40"/>
      <c r="C15" s="227"/>
      <c r="D15" s="227"/>
      <c r="E15" s="227"/>
      <c r="F15" s="227"/>
      <c r="G15" s="227"/>
      <c r="H15" s="227"/>
      <c r="I15" s="227"/>
      <c r="J15" s="227"/>
      <c r="K15" s="227"/>
      <c r="L15" s="227"/>
    </row>
    <row r="16" spans="1:12" ht="31.5">
      <c r="A16" s="41" t="s">
        <v>329</v>
      </c>
      <c r="B16" s="152"/>
      <c r="C16" s="203">
        <f aca="true" t="shared" si="1" ref="C16:L16">SUM(C10:C15)</f>
        <v>0</v>
      </c>
      <c r="D16" s="203">
        <f t="shared" si="1"/>
        <v>0</v>
      </c>
      <c r="E16" s="203">
        <f t="shared" si="1"/>
        <v>0</v>
      </c>
      <c r="F16" s="203">
        <f t="shared" si="1"/>
        <v>0</v>
      </c>
      <c r="G16" s="203">
        <f t="shared" si="1"/>
        <v>0</v>
      </c>
      <c r="H16" s="203">
        <f t="shared" si="1"/>
        <v>0</v>
      </c>
      <c r="I16" s="203">
        <f t="shared" si="1"/>
        <v>0</v>
      </c>
      <c r="J16" s="203">
        <f t="shared" si="1"/>
        <v>0</v>
      </c>
      <c r="K16" s="203">
        <f t="shared" si="1"/>
        <v>0</v>
      </c>
      <c r="L16" s="203">
        <f t="shared" si="1"/>
        <v>0</v>
      </c>
    </row>
    <row r="17" spans="1:12" ht="33.75">
      <c r="A17" s="225" t="s">
        <v>330</v>
      </c>
      <c r="B17" s="152"/>
      <c r="C17" s="203">
        <f aca="true" t="shared" si="2" ref="C17:L17">C16+C8</f>
        <v>0</v>
      </c>
      <c r="D17" s="203">
        <f t="shared" si="2"/>
        <v>0</v>
      </c>
      <c r="E17" s="203">
        <f t="shared" si="2"/>
        <v>0</v>
      </c>
      <c r="F17" s="203">
        <f t="shared" si="2"/>
        <v>0</v>
      </c>
      <c r="G17" s="203">
        <f t="shared" si="2"/>
        <v>0</v>
      </c>
      <c r="H17" s="203">
        <f t="shared" si="2"/>
        <v>0</v>
      </c>
      <c r="I17" s="203">
        <f t="shared" si="2"/>
        <v>0</v>
      </c>
      <c r="J17" s="203">
        <f t="shared" si="2"/>
        <v>0</v>
      </c>
      <c r="K17" s="203">
        <f t="shared" si="2"/>
        <v>0</v>
      </c>
      <c r="L17" s="203">
        <f t="shared" si="2"/>
        <v>0</v>
      </c>
    </row>
    <row r="18" ht="27" customHeight="1"/>
    <row r="19" spans="1:12" ht="32.25" customHeight="1">
      <c r="A19" s="220" t="s">
        <v>296</v>
      </c>
      <c r="B19" s="219" t="s">
        <v>97</v>
      </c>
      <c r="C19" s="219" t="s">
        <v>78</v>
      </c>
      <c r="D19" s="219" t="s">
        <v>79</v>
      </c>
      <c r="E19" s="219" t="s">
        <v>80</v>
      </c>
      <c r="F19" s="219" t="s">
        <v>81</v>
      </c>
      <c r="G19" s="219" t="s">
        <v>82</v>
      </c>
      <c r="H19" s="219" t="s">
        <v>83</v>
      </c>
      <c r="I19" s="219" t="s">
        <v>84</v>
      </c>
      <c r="J19" s="219" t="s">
        <v>85</v>
      </c>
      <c r="K19" s="219" t="s">
        <v>86</v>
      </c>
      <c r="L19" s="219" t="s">
        <v>87</v>
      </c>
    </row>
    <row r="20" spans="1:12" ht="21">
      <c r="A20" s="37" t="s">
        <v>326</v>
      </c>
      <c r="B20" s="38"/>
      <c r="C20" s="38"/>
      <c r="D20" s="38"/>
      <c r="E20" s="38"/>
      <c r="F20" s="38"/>
      <c r="G20" s="38"/>
      <c r="H20" s="38"/>
      <c r="I20" s="38"/>
      <c r="J20" s="38"/>
      <c r="K20" s="38"/>
      <c r="L20" s="39"/>
    </row>
    <row r="21" spans="1:12" ht="10.5">
      <c r="A21" s="40" t="s">
        <v>94</v>
      </c>
      <c r="B21" s="54"/>
      <c r="C21" s="202">
        <f aca="true" t="shared" si="3" ref="C21:L21">$B21*C3</f>
        <v>0</v>
      </c>
      <c r="D21" s="202">
        <f t="shared" si="3"/>
        <v>0</v>
      </c>
      <c r="E21" s="202">
        <f t="shared" si="3"/>
        <v>0</v>
      </c>
      <c r="F21" s="202">
        <f t="shared" si="3"/>
        <v>0</v>
      </c>
      <c r="G21" s="202">
        <f t="shared" si="3"/>
        <v>0</v>
      </c>
      <c r="H21" s="202">
        <f t="shared" si="3"/>
        <v>0</v>
      </c>
      <c r="I21" s="202">
        <f t="shared" si="3"/>
        <v>0</v>
      </c>
      <c r="J21" s="202">
        <f t="shared" si="3"/>
        <v>0</v>
      </c>
      <c r="K21" s="202">
        <f t="shared" si="3"/>
        <v>0</v>
      </c>
      <c r="L21" s="202">
        <f t="shared" si="3"/>
        <v>0</v>
      </c>
    </row>
    <row r="22" spans="1:12" ht="10.5">
      <c r="A22" s="40" t="s">
        <v>95</v>
      </c>
      <c r="B22" s="54"/>
      <c r="C22" s="202">
        <f aca="true" t="shared" si="4" ref="C22:L22">$B22*C4</f>
        <v>0</v>
      </c>
      <c r="D22" s="202">
        <f t="shared" si="4"/>
        <v>0</v>
      </c>
      <c r="E22" s="202">
        <f t="shared" si="4"/>
        <v>0</v>
      </c>
      <c r="F22" s="202">
        <f t="shared" si="4"/>
        <v>0</v>
      </c>
      <c r="G22" s="202">
        <f t="shared" si="4"/>
        <v>0</v>
      </c>
      <c r="H22" s="202">
        <f t="shared" si="4"/>
        <v>0</v>
      </c>
      <c r="I22" s="202">
        <f t="shared" si="4"/>
        <v>0</v>
      </c>
      <c r="J22" s="202">
        <f t="shared" si="4"/>
        <v>0</v>
      </c>
      <c r="K22" s="202">
        <f t="shared" si="4"/>
        <v>0</v>
      </c>
      <c r="L22" s="202">
        <f t="shared" si="4"/>
        <v>0</v>
      </c>
    </row>
    <row r="23" spans="1:12" ht="10.5">
      <c r="A23" s="40" t="s">
        <v>96</v>
      </c>
      <c r="B23" s="54"/>
      <c r="C23" s="202">
        <f aca="true" t="shared" si="5" ref="C23:L23">$B23*C5</f>
        <v>0</v>
      </c>
      <c r="D23" s="202">
        <f t="shared" si="5"/>
        <v>0</v>
      </c>
      <c r="E23" s="202">
        <f t="shared" si="5"/>
        <v>0</v>
      </c>
      <c r="F23" s="202">
        <f t="shared" si="5"/>
        <v>0</v>
      </c>
      <c r="G23" s="202">
        <f t="shared" si="5"/>
        <v>0</v>
      </c>
      <c r="H23" s="202">
        <f t="shared" si="5"/>
        <v>0</v>
      </c>
      <c r="I23" s="202">
        <f t="shared" si="5"/>
        <v>0</v>
      </c>
      <c r="J23" s="202">
        <f t="shared" si="5"/>
        <v>0</v>
      </c>
      <c r="K23" s="202">
        <f t="shared" si="5"/>
        <v>0</v>
      </c>
      <c r="L23" s="202">
        <f t="shared" si="5"/>
        <v>0</v>
      </c>
    </row>
    <row r="24" spans="1:12" ht="10.5">
      <c r="A24" s="40"/>
      <c r="B24" s="54"/>
      <c r="C24" s="202">
        <f aca="true" t="shared" si="6" ref="C24:L24">$B24*C6</f>
        <v>0</v>
      </c>
      <c r="D24" s="202">
        <f t="shared" si="6"/>
        <v>0</v>
      </c>
      <c r="E24" s="202">
        <f t="shared" si="6"/>
        <v>0</v>
      </c>
      <c r="F24" s="202">
        <f t="shared" si="6"/>
        <v>0</v>
      </c>
      <c r="G24" s="202">
        <f t="shared" si="6"/>
        <v>0</v>
      </c>
      <c r="H24" s="202">
        <f t="shared" si="6"/>
        <v>0</v>
      </c>
      <c r="I24" s="202">
        <f t="shared" si="6"/>
        <v>0</v>
      </c>
      <c r="J24" s="202">
        <f t="shared" si="6"/>
        <v>0</v>
      </c>
      <c r="K24" s="202">
        <f t="shared" si="6"/>
        <v>0</v>
      </c>
      <c r="L24" s="202">
        <f t="shared" si="6"/>
        <v>0</v>
      </c>
    </row>
    <row r="25" spans="1:12" ht="10.5">
      <c r="A25" s="40"/>
      <c r="B25" s="54"/>
      <c r="C25" s="202">
        <f aca="true" t="shared" si="7" ref="C25:L25">$B25*C7</f>
        <v>0</v>
      </c>
      <c r="D25" s="202">
        <f t="shared" si="7"/>
        <v>0</v>
      </c>
      <c r="E25" s="202">
        <f t="shared" si="7"/>
        <v>0</v>
      </c>
      <c r="F25" s="202">
        <f t="shared" si="7"/>
        <v>0</v>
      </c>
      <c r="G25" s="202">
        <f t="shared" si="7"/>
        <v>0</v>
      </c>
      <c r="H25" s="202">
        <f t="shared" si="7"/>
        <v>0</v>
      </c>
      <c r="I25" s="202">
        <f t="shared" si="7"/>
        <v>0</v>
      </c>
      <c r="J25" s="202">
        <f t="shared" si="7"/>
        <v>0</v>
      </c>
      <c r="K25" s="202">
        <f t="shared" si="7"/>
        <v>0</v>
      </c>
      <c r="L25" s="202">
        <f t="shared" si="7"/>
        <v>0</v>
      </c>
    </row>
    <row r="26" spans="1:12" ht="31.5">
      <c r="A26" s="41" t="s">
        <v>331</v>
      </c>
      <c r="B26" s="152"/>
      <c r="C26" s="203">
        <f>SUM(C21:C25)</f>
        <v>0</v>
      </c>
      <c r="D26" s="203">
        <f aca="true" t="shared" si="8" ref="D26:L26">SUM(D21:D25)</f>
        <v>0</v>
      </c>
      <c r="E26" s="203">
        <f t="shared" si="8"/>
        <v>0</v>
      </c>
      <c r="F26" s="203">
        <f t="shared" si="8"/>
        <v>0</v>
      </c>
      <c r="G26" s="203">
        <f t="shared" si="8"/>
        <v>0</v>
      </c>
      <c r="H26" s="203">
        <f t="shared" si="8"/>
        <v>0</v>
      </c>
      <c r="I26" s="203">
        <f t="shared" si="8"/>
        <v>0</v>
      </c>
      <c r="J26" s="203">
        <f t="shared" si="8"/>
        <v>0</v>
      </c>
      <c r="K26" s="203">
        <f t="shared" si="8"/>
        <v>0</v>
      </c>
      <c r="L26" s="203">
        <f t="shared" si="8"/>
        <v>0</v>
      </c>
    </row>
    <row r="27" spans="1:12" ht="5.25" customHeight="1">
      <c r="A27" s="35"/>
      <c r="B27" s="36"/>
      <c r="C27" s="33"/>
      <c r="D27" s="33"/>
      <c r="E27" s="33"/>
      <c r="F27" s="33"/>
      <c r="G27" s="33"/>
      <c r="H27" s="33"/>
      <c r="I27" s="33"/>
      <c r="J27" s="33"/>
      <c r="K27" s="33"/>
      <c r="L27" s="34"/>
    </row>
    <row r="28" spans="1:12" ht="21">
      <c r="A28" s="37" t="s">
        <v>328</v>
      </c>
      <c r="B28" s="38"/>
      <c r="C28" s="228"/>
      <c r="D28" s="228"/>
      <c r="E28" s="228"/>
      <c r="F28" s="228"/>
      <c r="G28" s="228"/>
      <c r="H28" s="228"/>
      <c r="I28" s="228"/>
      <c r="J28" s="228"/>
      <c r="K28" s="228"/>
      <c r="L28" s="229"/>
    </row>
    <row r="29" spans="1:12" ht="10.5">
      <c r="A29" s="40" t="s">
        <v>323</v>
      </c>
      <c r="B29" s="54"/>
      <c r="C29" s="202">
        <f>$B29*C11</f>
        <v>0</v>
      </c>
      <c r="D29" s="202">
        <f aca="true" t="shared" si="9" ref="D29:L29">$B29*D11</f>
        <v>0</v>
      </c>
      <c r="E29" s="202">
        <f t="shared" si="9"/>
        <v>0</v>
      </c>
      <c r="F29" s="202">
        <f t="shared" si="9"/>
        <v>0</v>
      </c>
      <c r="G29" s="202">
        <f t="shared" si="9"/>
        <v>0</v>
      </c>
      <c r="H29" s="202">
        <f t="shared" si="9"/>
        <v>0</v>
      </c>
      <c r="I29" s="202">
        <f t="shared" si="9"/>
        <v>0</v>
      </c>
      <c r="J29" s="202">
        <f t="shared" si="9"/>
        <v>0</v>
      </c>
      <c r="K29" s="202">
        <f t="shared" si="9"/>
        <v>0</v>
      </c>
      <c r="L29" s="202">
        <f t="shared" si="9"/>
        <v>0</v>
      </c>
    </row>
    <row r="30" spans="1:12" ht="10.5">
      <c r="A30" s="40" t="s">
        <v>324</v>
      </c>
      <c r="B30" s="54"/>
      <c r="C30" s="202">
        <f aca="true" t="shared" si="10" ref="C30:L33">$B30*C12</f>
        <v>0</v>
      </c>
      <c r="D30" s="202">
        <f t="shared" si="10"/>
        <v>0</v>
      </c>
      <c r="E30" s="202">
        <f t="shared" si="10"/>
        <v>0</v>
      </c>
      <c r="F30" s="202">
        <f t="shared" si="10"/>
        <v>0</v>
      </c>
      <c r="G30" s="202">
        <f t="shared" si="10"/>
        <v>0</v>
      </c>
      <c r="H30" s="202">
        <f t="shared" si="10"/>
        <v>0</v>
      </c>
      <c r="I30" s="202">
        <f t="shared" si="10"/>
        <v>0</v>
      </c>
      <c r="J30" s="202">
        <f t="shared" si="10"/>
        <v>0</v>
      </c>
      <c r="K30" s="202">
        <f t="shared" si="10"/>
        <v>0</v>
      </c>
      <c r="L30" s="202">
        <f t="shared" si="10"/>
        <v>0</v>
      </c>
    </row>
    <row r="31" spans="1:12" ht="10.5">
      <c r="A31" s="40" t="s">
        <v>325</v>
      </c>
      <c r="B31" s="54"/>
      <c r="C31" s="202">
        <f t="shared" si="10"/>
        <v>0</v>
      </c>
      <c r="D31" s="202">
        <f t="shared" si="10"/>
        <v>0</v>
      </c>
      <c r="E31" s="202">
        <f t="shared" si="10"/>
        <v>0</v>
      </c>
      <c r="F31" s="202">
        <f t="shared" si="10"/>
        <v>0</v>
      </c>
      <c r="G31" s="202">
        <f t="shared" si="10"/>
        <v>0</v>
      </c>
      <c r="H31" s="202">
        <f t="shared" si="10"/>
        <v>0</v>
      </c>
      <c r="I31" s="202">
        <f t="shared" si="10"/>
        <v>0</v>
      </c>
      <c r="J31" s="202">
        <f t="shared" si="10"/>
        <v>0</v>
      </c>
      <c r="K31" s="202">
        <f t="shared" si="10"/>
        <v>0</v>
      </c>
      <c r="L31" s="202">
        <f t="shared" si="10"/>
        <v>0</v>
      </c>
    </row>
    <row r="32" spans="1:12" ht="10.5">
      <c r="A32" s="40"/>
      <c r="B32" s="54"/>
      <c r="C32" s="202">
        <f t="shared" si="10"/>
        <v>0</v>
      </c>
      <c r="D32" s="202">
        <f t="shared" si="10"/>
        <v>0</v>
      </c>
      <c r="E32" s="202">
        <f t="shared" si="10"/>
        <v>0</v>
      </c>
      <c r="F32" s="202">
        <f t="shared" si="10"/>
        <v>0</v>
      </c>
      <c r="G32" s="202">
        <f t="shared" si="10"/>
        <v>0</v>
      </c>
      <c r="H32" s="202">
        <f t="shared" si="10"/>
        <v>0</v>
      </c>
      <c r="I32" s="202">
        <f t="shared" si="10"/>
        <v>0</v>
      </c>
      <c r="J32" s="202">
        <f t="shared" si="10"/>
        <v>0</v>
      </c>
      <c r="K32" s="202">
        <f t="shared" si="10"/>
        <v>0</v>
      </c>
      <c r="L32" s="202">
        <f t="shared" si="10"/>
        <v>0</v>
      </c>
    </row>
    <row r="33" spans="1:12" ht="10.5">
      <c r="A33" s="40"/>
      <c r="B33" s="54"/>
      <c r="C33" s="202">
        <f t="shared" si="10"/>
        <v>0</v>
      </c>
      <c r="D33" s="202">
        <f t="shared" si="10"/>
        <v>0</v>
      </c>
      <c r="E33" s="202">
        <f t="shared" si="10"/>
        <v>0</v>
      </c>
      <c r="F33" s="202">
        <f t="shared" si="10"/>
        <v>0</v>
      </c>
      <c r="G33" s="202">
        <f t="shared" si="10"/>
        <v>0</v>
      </c>
      <c r="H33" s="202">
        <f t="shared" si="10"/>
        <v>0</v>
      </c>
      <c r="I33" s="202">
        <f t="shared" si="10"/>
        <v>0</v>
      </c>
      <c r="J33" s="202">
        <f t="shared" si="10"/>
        <v>0</v>
      </c>
      <c r="K33" s="202">
        <f t="shared" si="10"/>
        <v>0</v>
      </c>
      <c r="L33" s="202">
        <f t="shared" si="10"/>
        <v>0</v>
      </c>
    </row>
    <row r="34" spans="1:12" ht="31.5">
      <c r="A34" s="41" t="s">
        <v>332</v>
      </c>
      <c r="B34" s="152"/>
      <c r="C34" s="203">
        <f>SUM(C29:C33)</f>
        <v>0</v>
      </c>
      <c r="D34" s="203">
        <f aca="true" t="shared" si="11" ref="D34:L34">SUM(D29:D33)</f>
        <v>0</v>
      </c>
      <c r="E34" s="203">
        <f t="shared" si="11"/>
        <v>0</v>
      </c>
      <c r="F34" s="203">
        <f t="shared" si="11"/>
        <v>0</v>
      </c>
      <c r="G34" s="203">
        <f t="shared" si="11"/>
        <v>0</v>
      </c>
      <c r="H34" s="203">
        <f t="shared" si="11"/>
        <v>0</v>
      </c>
      <c r="I34" s="203">
        <f t="shared" si="11"/>
        <v>0</v>
      </c>
      <c r="J34" s="203">
        <f t="shared" si="11"/>
        <v>0</v>
      </c>
      <c r="K34" s="203">
        <f t="shared" si="11"/>
        <v>0</v>
      </c>
      <c r="L34" s="203">
        <f t="shared" si="11"/>
        <v>0</v>
      </c>
    </row>
    <row r="35" spans="1:12" ht="33.75">
      <c r="A35" s="225" t="s">
        <v>333</v>
      </c>
      <c r="B35" s="152"/>
      <c r="C35" s="203">
        <f>C34+C26</f>
        <v>0</v>
      </c>
      <c r="D35" s="203">
        <f>D34+D26</f>
        <v>0</v>
      </c>
      <c r="E35" s="203">
        <f aca="true" t="shared" si="12" ref="E35:L35">E34+E26</f>
        <v>0</v>
      </c>
      <c r="F35" s="203">
        <f t="shared" si="12"/>
        <v>0</v>
      </c>
      <c r="G35" s="203">
        <f t="shared" si="12"/>
        <v>0</v>
      </c>
      <c r="H35" s="203">
        <f t="shared" si="12"/>
        <v>0</v>
      </c>
      <c r="I35" s="203">
        <f t="shared" si="12"/>
        <v>0</v>
      </c>
      <c r="J35" s="203">
        <f t="shared" si="12"/>
        <v>0</v>
      </c>
      <c r="K35" s="203">
        <f t="shared" si="12"/>
        <v>0</v>
      </c>
      <c r="L35" s="203">
        <f t="shared" si="12"/>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9:C25 C27:C33"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22">
      <selection activeCell="C17" sqref="C17"/>
    </sheetView>
  </sheetViews>
  <sheetFormatPr defaultColWidth="9.00390625" defaultRowHeight="12.75"/>
  <cols>
    <col min="1" max="1" width="34.25390625" style="50" customWidth="1"/>
    <col min="2" max="2" width="11.00390625" style="50" customWidth="1"/>
    <col min="3" max="12" width="13.625" style="50" customWidth="1"/>
    <col min="13" max="16384" width="9.125" style="50" customWidth="1"/>
  </cols>
  <sheetData>
    <row r="1" spans="1:12" ht="32.25" customHeight="1">
      <c r="A1" s="220" t="s">
        <v>120</v>
      </c>
      <c r="B1" s="219" t="s">
        <v>71</v>
      </c>
      <c r="C1" s="219" t="s">
        <v>78</v>
      </c>
      <c r="D1" s="219" t="s">
        <v>79</v>
      </c>
      <c r="E1" s="219" t="s">
        <v>80</v>
      </c>
      <c r="F1" s="219" t="s">
        <v>81</v>
      </c>
      <c r="G1" s="219" t="s">
        <v>82</v>
      </c>
      <c r="H1" s="219" t="s">
        <v>83</v>
      </c>
      <c r="I1" s="219" t="s">
        <v>84</v>
      </c>
      <c r="J1" s="219" t="s">
        <v>85</v>
      </c>
      <c r="K1" s="219" t="s">
        <v>86</v>
      </c>
      <c r="L1" s="219" t="s">
        <v>87</v>
      </c>
    </row>
    <row r="2" spans="1:12" ht="23.25" customHeight="1">
      <c r="A2" s="37" t="s">
        <v>326</v>
      </c>
      <c r="B2" s="38"/>
      <c r="C2" s="38"/>
      <c r="D2" s="38"/>
      <c r="E2" s="38"/>
      <c r="F2" s="38"/>
      <c r="G2" s="38"/>
      <c r="H2" s="38"/>
      <c r="I2" s="38"/>
      <c r="J2" s="38"/>
      <c r="K2" s="38"/>
      <c r="L2" s="39"/>
    </row>
    <row r="3" spans="1:12" ht="10.5">
      <c r="A3" s="40" t="s">
        <v>98</v>
      </c>
      <c r="B3" s="40"/>
      <c r="C3" s="204"/>
      <c r="D3" s="204"/>
      <c r="E3" s="204"/>
      <c r="F3" s="204"/>
      <c r="G3" s="204"/>
      <c r="H3" s="204"/>
      <c r="I3" s="204"/>
      <c r="J3" s="204"/>
      <c r="K3" s="204"/>
      <c r="L3" s="204"/>
    </row>
    <row r="4" spans="1:12" ht="10.5">
      <c r="A4" s="40" t="s">
        <v>99</v>
      </c>
      <c r="B4" s="40"/>
      <c r="C4" s="204"/>
      <c r="D4" s="204"/>
      <c r="E4" s="204"/>
      <c r="F4" s="204"/>
      <c r="G4" s="204"/>
      <c r="H4" s="204"/>
      <c r="I4" s="204"/>
      <c r="J4" s="204"/>
      <c r="K4" s="204"/>
      <c r="L4" s="204"/>
    </row>
    <row r="5" spans="1:12" ht="10.5">
      <c r="A5" s="40" t="s">
        <v>100</v>
      </c>
      <c r="B5" s="40"/>
      <c r="C5" s="204"/>
      <c r="D5" s="204"/>
      <c r="E5" s="204"/>
      <c r="F5" s="204"/>
      <c r="G5" s="204"/>
      <c r="H5" s="204"/>
      <c r="I5" s="204"/>
      <c r="J5" s="204"/>
      <c r="K5" s="204"/>
      <c r="L5" s="204"/>
    </row>
    <row r="6" spans="1:12" ht="10.5">
      <c r="A6" s="40" t="s">
        <v>101</v>
      </c>
      <c r="B6" s="40"/>
      <c r="C6" s="204"/>
      <c r="D6" s="204"/>
      <c r="E6" s="204"/>
      <c r="F6" s="204"/>
      <c r="G6" s="204"/>
      <c r="H6" s="204"/>
      <c r="I6" s="204"/>
      <c r="J6" s="204"/>
      <c r="K6" s="204"/>
      <c r="L6" s="204"/>
    </row>
    <row r="7" spans="1:12" ht="10.5">
      <c r="A7" s="40"/>
      <c r="B7" s="40"/>
      <c r="C7" s="204"/>
      <c r="D7" s="204"/>
      <c r="E7" s="204"/>
      <c r="F7" s="204"/>
      <c r="G7" s="204"/>
      <c r="H7" s="204"/>
      <c r="I7" s="204"/>
      <c r="J7" s="204"/>
      <c r="K7" s="204"/>
      <c r="L7" s="204"/>
    </row>
    <row r="8" spans="1:12" ht="42">
      <c r="A8" s="41" t="s">
        <v>334</v>
      </c>
      <c r="B8" s="152"/>
      <c r="C8" s="203">
        <f aca="true" t="shared" si="0" ref="C8:L8">SUM(C3:C7)</f>
        <v>0</v>
      </c>
      <c r="D8" s="203">
        <f t="shared" si="0"/>
        <v>0</v>
      </c>
      <c r="E8" s="203">
        <f t="shared" si="0"/>
        <v>0</v>
      </c>
      <c r="F8" s="203">
        <f t="shared" si="0"/>
        <v>0</v>
      </c>
      <c r="G8" s="203">
        <f t="shared" si="0"/>
        <v>0</v>
      </c>
      <c r="H8" s="203">
        <f t="shared" si="0"/>
        <v>0</v>
      </c>
      <c r="I8" s="203">
        <f t="shared" si="0"/>
        <v>0</v>
      </c>
      <c r="J8" s="203">
        <f t="shared" si="0"/>
        <v>0</v>
      </c>
      <c r="K8" s="203">
        <f t="shared" si="0"/>
        <v>0</v>
      </c>
      <c r="L8" s="203">
        <f t="shared" si="0"/>
        <v>0</v>
      </c>
    </row>
    <row r="9" spans="1:12" ht="5.25" customHeight="1">
      <c r="A9" s="35"/>
      <c r="B9" s="36"/>
      <c r="C9" s="33"/>
      <c r="D9" s="33"/>
      <c r="E9" s="33"/>
      <c r="F9" s="33"/>
      <c r="G9" s="33"/>
      <c r="H9" s="33"/>
      <c r="I9" s="33"/>
      <c r="J9" s="33"/>
      <c r="K9" s="33"/>
      <c r="L9" s="34"/>
    </row>
    <row r="10" spans="1:12" ht="23.25" customHeight="1">
      <c r="A10" s="37" t="s">
        <v>328</v>
      </c>
      <c r="B10" s="40"/>
      <c r="C10" s="227"/>
      <c r="D10" s="227"/>
      <c r="E10" s="227"/>
      <c r="F10" s="227"/>
      <c r="G10" s="227"/>
      <c r="H10" s="227"/>
      <c r="I10" s="227"/>
      <c r="J10" s="227"/>
      <c r="K10" s="227"/>
      <c r="L10" s="227"/>
    </row>
    <row r="11" spans="1:12" ht="10.5">
      <c r="A11" s="40" t="s">
        <v>98</v>
      </c>
      <c r="B11" s="40"/>
      <c r="C11" s="227"/>
      <c r="D11" s="227"/>
      <c r="E11" s="227"/>
      <c r="F11" s="227"/>
      <c r="G11" s="227"/>
      <c r="H11" s="227"/>
      <c r="I11" s="227"/>
      <c r="J11" s="227"/>
      <c r="K11" s="227"/>
      <c r="L11" s="227"/>
    </row>
    <row r="12" spans="1:12" ht="10.5">
      <c r="A12" s="40" t="s">
        <v>99</v>
      </c>
      <c r="B12" s="40"/>
      <c r="C12" s="227"/>
      <c r="D12" s="227"/>
      <c r="E12" s="227"/>
      <c r="F12" s="227"/>
      <c r="G12" s="227"/>
      <c r="H12" s="227"/>
      <c r="I12" s="227"/>
      <c r="J12" s="227"/>
      <c r="K12" s="227"/>
      <c r="L12" s="227"/>
    </row>
    <row r="13" spans="1:12" ht="10.5">
      <c r="A13" s="40" t="s">
        <v>100</v>
      </c>
      <c r="B13" s="40"/>
      <c r="C13" s="227"/>
      <c r="D13" s="227"/>
      <c r="E13" s="227"/>
      <c r="F13" s="227"/>
      <c r="G13" s="227"/>
      <c r="H13" s="227"/>
      <c r="I13" s="227"/>
      <c r="J13" s="227"/>
      <c r="K13" s="227"/>
      <c r="L13" s="227"/>
    </row>
    <row r="14" spans="1:12" ht="10.5">
      <c r="A14" s="40" t="s">
        <v>101</v>
      </c>
      <c r="B14" s="40"/>
      <c r="C14" s="227"/>
      <c r="D14" s="227"/>
      <c r="E14" s="227"/>
      <c r="F14" s="227"/>
      <c r="G14" s="227"/>
      <c r="H14" s="227"/>
      <c r="I14" s="227"/>
      <c r="J14" s="227"/>
      <c r="K14" s="227"/>
      <c r="L14" s="227"/>
    </row>
    <row r="15" spans="1:12" ht="10.5">
      <c r="A15" s="40"/>
      <c r="B15" s="40"/>
      <c r="C15" s="227"/>
      <c r="D15" s="227"/>
      <c r="E15" s="227"/>
      <c r="F15" s="227"/>
      <c r="G15" s="227"/>
      <c r="H15" s="227"/>
      <c r="I15" s="227"/>
      <c r="J15" s="227"/>
      <c r="K15" s="227"/>
      <c r="L15" s="227"/>
    </row>
    <row r="16" spans="1:12" ht="42">
      <c r="A16" s="41" t="s">
        <v>335</v>
      </c>
      <c r="B16" s="152"/>
      <c r="C16" s="203">
        <f>SUM(C10:C15)</f>
        <v>0</v>
      </c>
      <c r="D16" s="203">
        <f aca="true" t="shared" si="1" ref="D16:L16">SUM(D10:D15)</f>
        <v>0</v>
      </c>
      <c r="E16" s="203">
        <f t="shared" si="1"/>
        <v>0</v>
      </c>
      <c r="F16" s="203">
        <f t="shared" si="1"/>
        <v>0</v>
      </c>
      <c r="G16" s="203">
        <f t="shared" si="1"/>
        <v>0</v>
      </c>
      <c r="H16" s="203">
        <f t="shared" si="1"/>
        <v>0</v>
      </c>
      <c r="I16" s="203">
        <f t="shared" si="1"/>
        <v>0</v>
      </c>
      <c r="J16" s="203">
        <f t="shared" si="1"/>
        <v>0</v>
      </c>
      <c r="K16" s="203">
        <f t="shared" si="1"/>
        <v>0</v>
      </c>
      <c r="L16" s="203">
        <f t="shared" si="1"/>
        <v>0</v>
      </c>
    </row>
    <row r="17" spans="1:12" ht="45">
      <c r="A17" s="225" t="s">
        <v>336</v>
      </c>
      <c r="B17" s="152"/>
      <c r="C17" s="203">
        <f>C16+C8</f>
        <v>0</v>
      </c>
      <c r="D17" s="203">
        <f aca="true" t="shared" si="2" ref="D17:L17">D16+D8</f>
        <v>0</v>
      </c>
      <c r="E17" s="203">
        <f t="shared" si="2"/>
        <v>0</v>
      </c>
      <c r="F17" s="203">
        <f t="shared" si="2"/>
        <v>0</v>
      </c>
      <c r="G17" s="203">
        <f t="shared" si="2"/>
        <v>0</v>
      </c>
      <c r="H17" s="203">
        <f t="shared" si="2"/>
        <v>0</v>
      </c>
      <c r="I17" s="203">
        <f t="shared" si="2"/>
        <v>0</v>
      </c>
      <c r="J17" s="203">
        <f t="shared" si="2"/>
        <v>0</v>
      </c>
      <c r="K17" s="203">
        <f t="shared" si="2"/>
        <v>0</v>
      </c>
      <c r="L17" s="203">
        <f t="shared" si="2"/>
        <v>0</v>
      </c>
    </row>
    <row r="18" ht="21.75" customHeight="1"/>
    <row r="19" spans="1:12" ht="32.25" customHeight="1">
      <c r="A19" s="220" t="s">
        <v>121</v>
      </c>
      <c r="B19" s="219" t="s">
        <v>97</v>
      </c>
      <c r="C19" s="219" t="s">
        <v>78</v>
      </c>
      <c r="D19" s="219" t="s">
        <v>79</v>
      </c>
      <c r="E19" s="219" t="s">
        <v>80</v>
      </c>
      <c r="F19" s="219" t="s">
        <v>81</v>
      </c>
      <c r="G19" s="219" t="s">
        <v>82</v>
      </c>
      <c r="H19" s="219" t="s">
        <v>83</v>
      </c>
      <c r="I19" s="219" t="s">
        <v>84</v>
      </c>
      <c r="J19" s="219" t="s">
        <v>85</v>
      </c>
      <c r="K19" s="219" t="s">
        <v>86</v>
      </c>
      <c r="L19" s="219" t="s">
        <v>87</v>
      </c>
    </row>
    <row r="20" spans="1:12" ht="23.25" customHeight="1">
      <c r="A20" s="37" t="s">
        <v>326</v>
      </c>
      <c r="B20" s="38"/>
      <c r="C20" s="38"/>
      <c r="D20" s="38"/>
      <c r="E20" s="38"/>
      <c r="F20" s="38"/>
      <c r="G20" s="38"/>
      <c r="H20" s="38"/>
      <c r="I20" s="38"/>
      <c r="J20" s="38"/>
      <c r="K20" s="38"/>
      <c r="L20" s="39"/>
    </row>
    <row r="21" spans="1:12" ht="10.5">
      <c r="A21" s="40" t="s">
        <v>98</v>
      </c>
      <c r="B21" s="54"/>
      <c r="C21" s="202">
        <f aca="true" t="shared" si="3" ref="C21:L21">$B21*C3</f>
        <v>0</v>
      </c>
      <c r="D21" s="202">
        <f t="shared" si="3"/>
        <v>0</v>
      </c>
      <c r="E21" s="202">
        <f t="shared" si="3"/>
        <v>0</v>
      </c>
      <c r="F21" s="202">
        <f t="shared" si="3"/>
        <v>0</v>
      </c>
      <c r="G21" s="202">
        <f t="shared" si="3"/>
        <v>0</v>
      </c>
      <c r="H21" s="202">
        <f t="shared" si="3"/>
        <v>0</v>
      </c>
      <c r="I21" s="202">
        <f t="shared" si="3"/>
        <v>0</v>
      </c>
      <c r="J21" s="202">
        <f t="shared" si="3"/>
        <v>0</v>
      </c>
      <c r="K21" s="202">
        <f t="shared" si="3"/>
        <v>0</v>
      </c>
      <c r="L21" s="202">
        <f t="shared" si="3"/>
        <v>0</v>
      </c>
    </row>
    <row r="22" spans="1:12" ht="10.5">
      <c r="A22" s="40" t="s">
        <v>99</v>
      </c>
      <c r="B22" s="54"/>
      <c r="C22" s="202">
        <f aca="true" t="shared" si="4" ref="C22:L22">$B22*C4</f>
        <v>0</v>
      </c>
      <c r="D22" s="202">
        <f t="shared" si="4"/>
        <v>0</v>
      </c>
      <c r="E22" s="202">
        <f t="shared" si="4"/>
        <v>0</v>
      </c>
      <c r="F22" s="202">
        <f t="shared" si="4"/>
        <v>0</v>
      </c>
      <c r="G22" s="202">
        <f t="shared" si="4"/>
        <v>0</v>
      </c>
      <c r="H22" s="202">
        <f t="shared" si="4"/>
        <v>0</v>
      </c>
      <c r="I22" s="202">
        <f t="shared" si="4"/>
        <v>0</v>
      </c>
      <c r="J22" s="202">
        <f t="shared" si="4"/>
        <v>0</v>
      </c>
      <c r="K22" s="202">
        <f t="shared" si="4"/>
        <v>0</v>
      </c>
      <c r="L22" s="202">
        <f t="shared" si="4"/>
        <v>0</v>
      </c>
    </row>
    <row r="23" spans="1:12" ht="10.5">
      <c r="A23" s="40" t="s">
        <v>100</v>
      </c>
      <c r="B23" s="54"/>
      <c r="C23" s="202">
        <f aca="true" t="shared" si="5" ref="C23:L23">$B23*C5</f>
        <v>0</v>
      </c>
      <c r="D23" s="202">
        <f t="shared" si="5"/>
        <v>0</v>
      </c>
      <c r="E23" s="202">
        <f t="shared" si="5"/>
        <v>0</v>
      </c>
      <c r="F23" s="202">
        <f t="shared" si="5"/>
        <v>0</v>
      </c>
      <c r="G23" s="202">
        <f t="shared" si="5"/>
        <v>0</v>
      </c>
      <c r="H23" s="202">
        <f t="shared" si="5"/>
        <v>0</v>
      </c>
      <c r="I23" s="202">
        <f t="shared" si="5"/>
        <v>0</v>
      </c>
      <c r="J23" s="202">
        <f t="shared" si="5"/>
        <v>0</v>
      </c>
      <c r="K23" s="202">
        <f t="shared" si="5"/>
        <v>0</v>
      </c>
      <c r="L23" s="202">
        <f t="shared" si="5"/>
        <v>0</v>
      </c>
    </row>
    <row r="24" spans="1:12" ht="10.5">
      <c r="A24" s="40" t="s">
        <v>101</v>
      </c>
      <c r="B24" s="54"/>
      <c r="C24" s="202">
        <f aca="true" t="shared" si="6" ref="C24:L24">$B24*C6</f>
        <v>0</v>
      </c>
      <c r="D24" s="202">
        <f t="shared" si="6"/>
        <v>0</v>
      </c>
      <c r="E24" s="202">
        <f t="shared" si="6"/>
        <v>0</v>
      </c>
      <c r="F24" s="202">
        <f t="shared" si="6"/>
        <v>0</v>
      </c>
      <c r="G24" s="202">
        <f t="shared" si="6"/>
        <v>0</v>
      </c>
      <c r="H24" s="202">
        <f t="shared" si="6"/>
        <v>0</v>
      </c>
      <c r="I24" s="202">
        <f t="shared" si="6"/>
        <v>0</v>
      </c>
      <c r="J24" s="202">
        <f t="shared" si="6"/>
        <v>0</v>
      </c>
      <c r="K24" s="202">
        <f t="shared" si="6"/>
        <v>0</v>
      </c>
      <c r="L24" s="202">
        <f t="shared" si="6"/>
        <v>0</v>
      </c>
    </row>
    <row r="25" spans="1:12" ht="10.5">
      <c r="A25" s="40"/>
      <c r="B25" s="54"/>
      <c r="C25" s="202">
        <f aca="true" t="shared" si="7" ref="C25:L25">$B25*C7</f>
        <v>0</v>
      </c>
      <c r="D25" s="202">
        <f t="shared" si="7"/>
        <v>0</v>
      </c>
      <c r="E25" s="202">
        <f t="shared" si="7"/>
        <v>0</v>
      </c>
      <c r="F25" s="202">
        <f t="shared" si="7"/>
        <v>0</v>
      </c>
      <c r="G25" s="202">
        <f t="shared" si="7"/>
        <v>0</v>
      </c>
      <c r="H25" s="202">
        <f t="shared" si="7"/>
        <v>0</v>
      </c>
      <c r="I25" s="202">
        <f t="shared" si="7"/>
        <v>0</v>
      </c>
      <c r="J25" s="202">
        <f t="shared" si="7"/>
        <v>0</v>
      </c>
      <c r="K25" s="202">
        <f t="shared" si="7"/>
        <v>0</v>
      </c>
      <c r="L25" s="202">
        <f t="shared" si="7"/>
        <v>0</v>
      </c>
    </row>
    <row r="26" spans="1:12" ht="42">
      <c r="A26" s="41" t="s">
        <v>337</v>
      </c>
      <c r="B26" s="152"/>
      <c r="C26" s="203">
        <f aca="true" t="shared" si="8" ref="C26:L26">SUM(C21:C25)</f>
        <v>0</v>
      </c>
      <c r="D26" s="203">
        <f t="shared" si="8"/>
        <v>0</v>
      </c>
      <c r="E26" s="203">
        <f t="shared" si="8"/>
        <v>0</v>
      </c>
      <c r="F26" s="203">
        <f t="shared" si="8"/>
        <v>0</v>
      </c>
      <c r="G26" s="203">
        <f t="shared" si="8"/>
        <v>0</v>
      </c>
      <c r="H26" s="203">
        <f t="shared" si="8"/>
        <v>0</v>
      </c>
      <c r="I26" s="203">
        <f t="shared" si="8"/>
        <v>0</v>
      </c>
      <c r="J26" s="203">
        <f t="shared" si="8"/>
        <v>0</v>
      </c>
      <c r="K26" s="203">
        <f t="shared" si="8"/>
        <v>0</v>
      </c>
      <c r="L26" s="203">
        <f t="shared" si="8"/>
        <v>0</v>
      </c>
    </row>
    <row r="27" spans="1:12" ht="5.25" customHeight="1">
      <c r="A27" s="35"/>
      <c r="B27" s="36"/>
      <c r="C27" s="33"/>
      <c r="D27" s="33"/>
      <c r="E27" s="33"/>
      <c r="F27" s="33"/>
      <c r="G27" s="33"/>
      <c r="H27" s="33"/>
      <c r="I27" s="33"/>
      <c r="J27" s="33"/>
      <c r="K27" s="33"/>
      <c r="L27" s="34"/>
    </row>
    <row r="28" spans="1:12" ht="23.25" customHeight="1">
      <c r="A28" s="37" t="s">
        <v>328</v>
      </c>
      <c r="B28" s="38"/>
      <c r="C28" s="228"/>
      <c r="D28" s="228"/>
      <c r="E28" s="228"/>
      <c r="F28" s="228"/>
      <c r="G28" s="228"/>
      <c r="H28" s="228"/>
      <c r="I28" s="228"/>
      <c r="J28" s="228"/>
      <c r="K28" s="228"/>
      <c r="L28" s="229"/>
    </row>
    <row r="29" spans="1:12" ht="10.5">
      <c r="A29" s="40" t="s">
        <v>98</v>
      </c>
      <c r="B29" s="54"/>
      <c r="C29" s="202">
        <f aca="true" t="shared" si="9" ref="C29:L29">$B29*C11</f>
        <v>0</v>
      </c>
      <c r="D29" s="202">
        <f t="shared" si="9"/>
        <v>0</v>
      </c>
      <c r="E29" s="202">
        <f t="shared" si="9"/>
        <v>0</v>
      </c>
      <c r="F29" s="202">
        <f t="shared" si="9"/>
        <v>0</v>
      </c>
      <c r="G29" s="202">
        <f t="shared" si="9"/>
        <v>0</v>
      </c>
      <c r="H29" s="202">
        <f t="shared" si="9"/>
        <v>0</v>
      </c>
      <c r="I29" s="202">
        <f t="shared" si="9"/>
        <v>0</v>
      </c>
      <c r="J29" s="202">
        <f t="shared" si="9"/>
        <v>0</v>
      </c>
      <c r="K29" s="202">
        <f t="shared" si="9"/>
        <v>0</v>
      </c>
      <c r="L29" s="202">
        <f t="shared" si="9"/>
        <v>0</v>
      </c>
    </row>
    <row r="30" spans="1:12" ht="10.5">
      <c r="A30" s="40" t="s">
        <v>99</v>
      </c>
      <c r="B30" s="54"/>
      <c r="C30" s="202">
        <f aca="true" t="shared" si="10" ref="C30:L30">$B30*C12</f>
        <v>0</v>
      </c>
      <c r="D30" s="202">
        <f t="shared" si="10"/>
        <v>0</v>
      </c>
      <c r="E30" s="202">
        <f t="shared" si="10"/>
        <v>0</v>
      </c>
      <c r="F30" s="202">
        <f t="shared" si="10"/>
        <v>0</v>
      </c>
      <c r="G30" s="202">
        <f t="shared" si="10"/>
        <v>0</v>
      </c>
      <c r="H30" s="202">
        <f t="shared" si="10"/>
        <v>0</v>
      </c>
      <c r="I30" s="202">
        <f t="shared" si="10"/>
        <v>0</v>
      </c>
      <c r="J30" s="202">
        <f t="shared" si="10"/>
        <v>0</v>
      </c>
      <c r="K30" s="202">
        <f t="shared" si="10"/>
        <v>0</v>
      </c>
      <c r="L30" s="202">
        <f t="shared" si="10"/>
        <v>0</v>
      </c>
    </row>
    <row r="31" spans="1:12" ht="10.5">
      <c r="A31" s="40" t="s">
        <v>100</v>
      </c>
      <c r="B31" s="54"/>
      <c r="C31" s="202">
        <f aca="true" t="shared" si="11" ref="C31:L31">$B31*C13</f>
        <v>0</v>
      </c>
      <c r="D31" s="202">
        <f t="shared" si="11"/>
        <v>0</v>
      </c>
      <c r="E31" s="202">
        <f t="shared" si="11"/>
        <v>0</v>
      </c>
      <c r="F31" s="202">
        <f t="shared" si="11"/>
        <v>0</v>
      </c>
      <c r="G31" s="202">
        <f t="shared" si="11"/>
        <v>0</v>
      </c>
      <c r="H31" s="202">
        <f t="shared" si="11"/>
        <v>0</v>
      </c>
      <c r="I31" s="202">
        <f t="shared" si="11"/>
        <v>0</v>
      </c>
      <c r="J31" s="202">
        <f t="shared" si="11"/>
        <v>0</v>
      </c>
      <c r="K31" s="202">
        <f t="shared" si="11"/>
        <v>0</v>
      </c>
      <c r="L31" s="202">
        <f t="shared" si="11"/>
        <v>0</v>
      </c>
    </row>
    <row r="32" spans="1:12" ht="10.5">
      <c r="A32" s="40" t="s">
        <v>101</v>
      </c>
      <c r="B32" s="54"/>
      <c r="C32" s="202">
        <f aca="true" t="shared" si="12" ref="C32:L32">$B32*C14</f>
        <v>0</v>
      </c>
      <c r="D32" s="202">
        <f t="shared" si="12"/>
        <v>0</v>
      </c>
      <c r="E32" s="202">
        <f t="shared" si="12"/>
        <v>0</v>
      </c>
      <c r="F32" s="202">
        <f t="shared" si="12"/>
        <v>0</v>
      </c>
      <c r="G32" s="202">
        <f t="shared" si="12"/>
        <v>0</v>
      </c>
      <c r="H32" s="202">
        <f t="shared" si="12"/>
        <v>0</v>
      </c>
      <c r="I32" s="202">
        <f t="shared" si="12"/>
        <v>0</v>
      </c>
      <c r="J32" s="202">
        <f t="shared" si="12"/>
        <v>0</v>
      </c>
      <c r="K32" s="202">
        <f t="shared" si="12"/>
        <v>0</v>
      </c>
      <c r="L32" s="202">
        <f t="shared" si="12"/>
        <v>0</v>
      </c>
    </row>
    <row r="33" spans="1:12" ht="10.5">
      <c r="A33" s="40"/>
      <c r="B33" s="54"/>
      <c r="C33" s="202">
        <f aca="true" t="shared" si="13" ref="C33:L33">$B33*C15</f>
        <v>0</v>
      </c>
      <c r="D33" s="202">
        <f t="shared" si="13"/>
        <v>0</v>
      </c>
      <c r="E33" s="202">
        <f t="shared" si="13"/>
        <v>0</v>
      </c>
      <c r="F33" s="202">
        <f t="shared" si="13"/>
        <v>0</v>
      </c>
      <c r="G33" s="202">
        <f t="shared" si="13"/>
        <v>0</v>
      </c>
      <c r="H33" s="202">
        <f t="shared" si="13"/>
        <v>0</v>
      </c>
      <c r="I33" s="202">
        <f t="shared" si="13"/>
        <v>0</v>
      </c>
      <c r="J33" s="202">
        <f t="shared" si="13"/>
        <v>0</v>
      </c>
      <c r="K33" s="202">
        <f t="shared" si="13"/>
        <v>0</v>
      </c>
      <c r="L33" s="202">
        <f t="shared" si="13"/>
        <v>0</v>
      </c>
    </row>
    <row r="34" spans="1:12" ht="42">
      <c r="A34" s="41" t="s">
        <v>338</v>
      </c>
      <c r="B34" s="152"/>
      <c r="C34" s="203">
        <f>SUM(C29:C33)</f>
        <v>0</v>
      </c>
      <c r="D34" s="203">
        <f aca="true" t="shared" si="14" ref="D34:L34">SUM(D29:D33)</f>
        <v>0</v>
      </c>
      <c r="E34" s="203">
        <f t="shared" si="14"/>
        <v>0</v>
      </c>
      <c r="F34" s="203">
        <f t="shared" si="14"/>
        <v>0</v>
      </c>
      <c r="G34" s="203">
        <f t="shared" si="14"/>
        <v>0</v>
      </c>
      <c r="H34" s="203">
        <f t="shared" si="14"/>
        <v>0</v>
      </c>
      <c r="I34" s="203">
        <f t="shared" si="14"/>
        <v>0</v>
      </c>
      <c r="J34" s="203">
        <f t="shared" si="14"/>
        <v>0</v>
      </c>
      <c r="K34" s="203">
        <f t="shared" si="14"/>
        <v>0</v>
      </c>
      <c r="L34" s="203">
        <f t="shared" si="14"/>
        <v>0</v>
      </c>
    </row>
    <row r="35" spans="1:12" ht="40.5" customHeight="1">
      <c r="A35" s="225" t="s">
        <v>339</v>
      </c>
      <c r="B35" s="152"/>
      <c r="C35" s="203">
        <f>C34+C26</f>
        <v>0</v>
      </c>
      <c r="D35" s="203">
        <f aca="true" t="shared" si="15" ref="D35:L35">D34+D26</f>
        <v>0</v>
      </c>
      <c r="E35" s="203">
        <f t="shared" si="15"/>
        <v>0</v>
      </c>
      <c r="F35" s="203">
        <f t="shared" si="15"/>
        <v>0</v>
      </c>
      <c r="G35" s="203">
        <f t="shared" si="15"/>
        <v>0</v>
      </c>
      <c r="H35" s="203">
        <f t="shared" si="15"/>
        <v>0</v>
      </c>
      <c r="I35" s="203">
        <f t="shared" si="15"/>
        <v>0</v>
      </c>
      <c r="J35" s="203">
        <f t="shared" si="15"/>
        <v>0</v>
      </c>
      <c r="K35" s="203">
        <f t="shared" si="15"/>
        <v>0</v>
      </c>
      <c r="L35" s="203">
        <f t="shared" si="15"/>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8:C15 C17:C33" emptyCellReference="1"/>
  </ignoredErrors>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showGridLines="0" zoomScalePageLayoutView="0" workbookViewId="0" topLeftCell="A1">
      <selection activeCell="D6" sqref="D6"/>
    </sheetView>
  </sheetViews>
  <sheetFormatPr defaultColWidth="9.00390625" defaultRowHeight="12.75"/>
  <cols>
    <col min="1" max="1" width="29.875" style="50" customWidth="1"/>
    <col min="2" max="4" width="11.00390625" style="50" customWidth="1"/>
    <col min="5" max="5" width="13.00390625" style="50" customWidth="1"/>
    <col min="6" max="6" width="11.00390625" style="50" customWidth="1"/>
    <col min="7" max="7" width="13.00390625" style="50" customWidth="1"/>
    <col min="8" max="8" width="11.00390625" style="50" customWidth="1"/>
    <col min="9" max="9" width="13.00390625" style="50" customWidth="1"/>
    <col min="10" max="10" width="11.00390625" style="50" customWidth="1"/>
    <col min="11" max="11" width="13.00390625" style="50" customWidth="1"/>
    <col min="12" max="12" width="11.00390625" style="50" customWidth="1"/>
    <col min="13" max="13" width="13.00390625" style="50" customWidth="1"/>
    <col min="14" max="14" width="11.00390625" style="50" customWidth="1"/>
    <col min="15" max="15" width="13.00390625" style="50" customWidth="1"/>
    <col min="16" max="16" width="11.00390625" style="50" customWidth="1"/>
    <col min="17" max="17" width="13.00390625" style="50" customWidth="1"/>
    <col min="18" max="18" width="11.00390625" style="50" customWidth="1"/>
    <col min="19" max="19" width="13.00390625" style="50" customWidth="1"/>
    <col min="20" max="20" width="11.00390625" style="50" customWidth="1"/>
    <col min="21" max="21" width="13.00390625" style="50" customWidth="1"/>
    <col min="22" max="22" width="11.00390625" style="50" customWidth="1"/>
    <col min="23" max="23" width="13.00390625" style="50" customWidth="1"/>
    <col min="24" max="16384" width="9.125" style="50" customWidth="1"/>
  </cols>
  <sheetData>
    <row r="1" spans="1:23" ht="42">
      <c r="A1" s="220" t="s">
        <v>12</v>
      </c>
      <c r="B1" s="342"/>
      <c r="C1" s="343"/>
      <c r="D1" s="342" t="s">
        <v>78</v>
      </c>
      <c r="E1" s="343"/>
      <c r="F1" s="342" t="s">
        <v>79</v>
      </c>
      <c r="G1" s="343"/>
      <c r="H1" s="342" t="s">
        <v>80</v>
      </c>
      <c r="I1" s="343"/>
      <c r="J1" s="342" t="s">
        <v>81</v>
      </c>
      <c r="K1" s="343"/>
      <c r="L1" s="342" t="s">
        <v>82</v>
      </c>
      <c r="M1" s="343"/>
      <c r="N1" s="342" t="s">
        <v>83</v>
      </c>
      <c r="O1" s="343"/>
      <c r="P1" s="342" t="s">
        <v>84</v>
      </c>
      <c r="Q1" s="343"/>
      <c r="R1" s="342" t="s">
        <v>85</v>
      </c>
      <c r="S1" s="343"/>
      <c r="T1" s="342" t="s">
        <v>86</v>
      </c>
      <c r="U1" s="343"/>
      <c r="V1" s="342" t="s">
        <v>87</v>
      </c>
      <c r="W1" s="343"/>
    </row>
    <row r="2" spans="1:23" ht="30" customHeight="1">
      <c r="A2" s="219"/>
      <c r="B2" s="219" t="s">
        <v>71</v>
      </c>
      <c r="C2" s="219" t="s">
        <v>97</v>
      </c>
      <c r="D2" s="219" t="s">
        <v>109</v>
      </c>
      <c r="E2" s="219" t="s">
        <v>110</v>
      </c>
      <c r="F2" s="219" t="s">
        <v>109</v>
      </c>
      <c r="G2" s="219" t="s">
        <v>110</v>
      </c>
      <c r="H2" s="219" t="s">
        <v>109</v>
      </c>
      <c r="I2" s="219" t="s">
        <v>110</v>
      </c>
      <c r="J2" s="219" t="s">
        <v>109</v>
      </c>
      <c r="K2" s="219" t="s">
        <v>110</v>
      </c>
      <c r="L2" s="219" t="s">
        <v>109</v>
      </c>
      <c r="M2" s="219" t="s">
        <v>110</v>
      </c>
      <c r="N2" s="219" t="s">
        <v>109</v>
      </c>
      <c r="O2" s="219" t="s">
        <v>110</v>
      </c>
      <c r="P2" s="219" t="s">
        <v>109</v>
      </c>
      <c r="Q2" s="219" t="s">
        <v>110</v>
      </c>
      <c r="R2" s="219" t="s">
        <v>109</v>
      </c>
      <c r="S2" s="219" t="s">
        <v>110</v>
      </c>
      <c r="T2" s="219" t="s">
        <v>109</v>
      </c>
      <c r="U2" s="219" t="s">
        <v>110</v>
      </c>
      <c r="V2" s="219" t="s">
        <v>109</v>
      </c>
      <c r="W2" s="219" t="s">
        <v>110</v>
      </c>
    </row>
    <row r="3" spans="1:23" ht="13.5" customHeight="1">
      <c r="A3" s="40" t="s">
        <v>102</v>
      </c>
      <c r="B3" s="59"/>
      <c r="C3" s="54"/>
      <c r="D3" s="55"/>
      <c r="E3" s="202">
        <f>$C3*D3</f>
        <v>0</v>
      </c>
      <c r="F3" s="55"/>
      <c r="G3" s="202">
        <f>$C3*F3</f>
        <v>0</v>
      </c>
      <c r="H3" s="55"/>
      <c r="I3" s="202">
        <f aca="true" t="shared" si="0" ref="I3:I9">$C3*H3</f>
        <v>0</v>
      </c>
      <c r="J3" s="55"/>
      <c r="K3" s="202">
        <f aca="true" t="shared" si="1" ref="K3:K9">$C3*J3</f>
        <v>0</v>
      </c>
      <c r="L3" s="55"/>
      <c r="M3" s="202">
        <f aca="true" t="shared" si="2" ref="M3:M9">$C3*L3</f>
        <v>0</v>
      </c>
      <c r="N3" s="55"/>
      <c r="O3" s="202">
        <f aca="true" t="shared" si="3" ref="O3:O9">$C3*N3</f>
        <v>0</v>
      </c>
      <c r="P3" s="55"/>
      <c r="Q3" s="202">
        <f aca="true" t="shared" si="4" ref="Q3:Q9">$C3*P3</f>
        <v>0</v>
      </c>
      <c r="R3" s="55"/>
      <c r="S3" s="202">
        <f aca="true" t="shared" si="5" ref="S3:S9">$C3*R3</f>
        <v>0</v>
      </c>
      <c r="T3" s="55"/>
      <c r="U3" s="202">
        <f aca="true" t="shared" si="6" ref="U3:U9">$C3*T3</f>
        <v>0</v>
      </c>
      <c r="V3" s="55"/>
      <c r="W3" s="202">
        <f aca="true" t="shared" si="7" ref="W3:W9">$C3*V3</f>
        <v>0</v>
      </c>
    </row>
    <row r="4" spans="1:23" ht="13.5" customHeight="1">
      <c r="A4" s="40" t="s">
        <v>103</v>
      </c>
      <c r="B4" s="59"/>
      <c r="C4" s="54"/>
      <c r="D4" s="55"/>
      <c r="E4" s="202">
        <f aca="true" t="shared" si="8" ref="E4:G9">$C4*D4</f>
        <v>0</v>
      </c>
      <c r="F4" s="55"/>
      <c r="G4" s="202">
        <f t="shared" si="8"/>
        <v>0</v>
      </c>
      <c r="H4" s="55"/>
      <c r="I4" s="202">
        <f t="shared" si="0"/>
        <v>0</v>
      </c>
      <c r="J4" s="55"/>
      <c r="K4" s="202">
        <f t="shared" si="1"/>
        <v>0</v>
      </c>
      <c r="L4" s="55"/>
      <c r="M4" s="202">
        <f t="shared" si="2"/>
        <v>0</v>
      </c>
      <c r="N4" s="55"/>
      <c r="O4" s="202">
        <f t="shared" si="3"/>
        <v>0</v>
      </c>
      <c r="P4" s="55"/>
      <c r="Q4" s="202">
        <f t="shared" si="4"/>
        <v>0</v>
      </c>
      <c r="R4" s="55"/>
      <c r="S4" s="202">
        <f t="shared" si="5"/>
        <v>0</v>
      </c>
      <c r="T4" s="55"/>
      <c r="U4" s="202">
        <f t="shared" si="6"/>
        <v>0</v>
      </c>
      <c r="V4" s="55"/>
      <c r="W4" s="202">
        <f t="shared" si="7"/>
        <v>0</v>
      </c>
    </row>
    <row r="5" spans="1:23" ht="13.5" customHeight="1">
      <c r="A5" s="40" t="s">
        <v>104</v>
      </c>
      <c r="B5" s="59"/>
      <c r="C5" s="54"/>
      <c r="D5" s="55"/>
      <c r="E5" s="202">
        <f t="shared" si="8"/>
        <v>0</v>
      </c>
      <c r="F5" s="55"/>
      <c r="G5" s="202">
        <f t="shared" si="8"/>
        <v>0</v>
      </c>
      <c r="H5" s="55"/>
      <c r="I5" s="202">
        <f t="shared" si="0"/>
        <v>0</v>
      </c>
      <c r="J5" s="55"/>
      <c r="K5" s="202">
        <f t="shared" si="1"/>
        <v>0</v>
      </c>
      <c r="L5" s="55"/>
      <c r="M5" s="202">
        <f t="shared" si="2"/>
        <v>0</v>
      </c>
      <c r="N5" s="55"/>
      <c r="O5" s="202">
        <f t="shared" si="3"/>
        <v>0</v>
      </c>
      <c r="P5" s="55"/>
      <c r="Q5" s="202">
        <f t="shared" si="4"/>
        <v>0</v>
      </c>
      <c r="R5" s="55"/>
      <c r="S5" s="202">
        <f t="shared" si="5"/>
        <v>0</v>
      </c>
      <c r="T5" s="55"/>
      <c r="U5" s="202">
        <f t="shared" si="6"/>
        <v>0</v>
      </c>
      <c r="V5" s="55"/>
      <c r="W5" s="202">
        <f t="shared" si="7"/>
        <v>0</v>
      </c>
    </row>
    <row r="6" spans="1:23" ht="13.5" customHeight="1">
      <c r="A6" s="40" t="s">
        <v>105</v>
      </c>
      <c r="B6" s="59"/>
      <c r="C6" s="54"/>
      <c r="D6" s="55"/>
      <c r="E6" s="202">
        <f t="shared" si="8"/>
        <v>0</v>
      </c>
      <c r="F6" s="55"/>
      <c r="G6" s="202">
        <f t="shared" si="8"/>
        <v>0</v>
      </c>
      <c r="H6" s="55"/>
      <c r="I6" s="202">
        <f t="shared" si="0"/>
        <v>0</v>
      </c>
      <c r="J6" s="55"/>
      <c r="K6" s="202">
        <f t="shared" si="1"/>
        <v>0</v>
      </c>
      <c r="L6" s="55"/>
      <c r="M6" s="202">
        <f t="shared" si="2"/>
        <v>0</v>
      </c>
      <c r="N6" s="55"/>
      <c r="O6" s="202">
        <f t="shared" si="3"/>
        <v>0</v>
      </c>
      <c r="P6" s="55"/>
      <c r="Q6" s="202">
        <f t="shared" si="4"/>
        <v>0</v>
      </c>
      <c r="R6" s="55"/>
      <c r="S6" s="202">
        <f t="shared" si="5"/>
        <v>0</v>
      </c>
      <c r="T6" s="55"/>
      <c r="U6" s="202">
        <f t="shared" si="6"/>
        <v>0</v>
      </c>
      <c r="V6" s="55"/>
      <c r="W6" s="202">
        <f t="shared" si="7"/>
        <v>0</v>
      </c>
    </row>
    <row r="7" spans="1:23" ht="13.5" customHeight="1">
      <c r="A7" s="40" t="s">
        <v>106</v>
      </c>
      <c r="B7" s="59"/>
      <c r="C7" s="54"/>
      <c r="D7" s="55"/>
      <c r="E7" s="202">
        <f t="shared" si="8"/>
        <v>0</v>
      </c>
      <c r="F7" s="55"/>
      <c r="G7" s="202">
        <f t="shared" si="8"/>
        <v>0</v>
      </c>
      <c r="H7" s="55"/>
      <c r="I7" s="202">
        <f t="shared" si="0"/>
        <v>0</v>
      </c>
      <c r="J7" s="55"/>
      <c r="K7" s="202">
        <f t="shared" si="1"/>
        <v>0</v>
      </c>
      <c r="L7" s="55"/>
      <c r="M7" s="202">
        <f t="shared" si="2"/>
        <v>0</v>
      </c>
      <c r="N7" s="55"/>
      <c r="O7" s="202">
        <f t="shared" si="3"/>
        <v>0</v>
      </c>
      <c r="P7" s="55"/>
      <c r="Q7" s="202">
        <f t="shared" si="4"/>
        <v>0</v>
      </c>
      <c r="R7" s="55"/>
      <c r="S7" s="202">
        <f t="shared" si="5"/>
        <v>0</v>
      </c>
      <c r="T7" s="55"/>
      <c r="U7" s="202">
        <f t="shared" si="6"/>
        <v>0</v>
      </c>
      <c r="V7" s="55"/>
      <c r="W7" s="202">
        <f t="shared" si="7"/>
        <v>0</v>
      </c>
    </row>
    <row r="8" spans="1:23" ht="13.5" customHeight="1">
      <c r="A8" s="40" t="s">
        <v>107</v>
      </c>
      <c r="B8" s="59"/>
      <c r="C8" s="54"/>
      <c r="D8" s="55"/>
      <c r="E8" s="202">
        <f t="shared" si="8"/>
        <v>0</v>
      </c>
      <c r="F8" s="55"/>
      <c r="G8" s="202">
        <f t="shared" si="8"/>
        <v>0</v>
      </c>
      <c r="H8" s="55"/>
      <c r="I8" s="202">
        <f t="shared" si="0"/>
        <v>0</v>
      </c>
      <c r="J8" s="55"/>
      <c r="K8" s="202">
        <f t="shared" si="1"/>
        <v>0</v>
      </c>
      <c r="L8" s="55"/>
      <c r="M8" s="202">
        <f t="shared" si="2"/>
        <v>0</v>
      </c>
      <c r="N8" s="55"/>
      <c r="O8" s="202">
        <f t="shared" si="3"/>
        <v>0</v>
      </c>
      <c r="P8" s="55"/>
      <c r="Q8" s="202">
        <f t="shared" si="4"/>
        <v>0</v>
      </c>
      <c r="R8" s="55"/>
      <c r="S8" s="202">
        <f t="shared" si="5"/>
        <v>0</v>
      </c>
      <c r="T8" s="55"/>
      <c r="U8" s="202">
        <f t="shared" si="6"/>
        <v>0</v>
      </c>
      <c r="V8" s="55"/>
      <c r="W8" s="202">
        <f t="shared" si="7"/>
        <v>0</v>
      </c>
    </row>
    <row r="9" spans="1:23" ht="13.5" customHeight="1">
      <c r="A9" s="40" t="s">
        <v>108</v>
      </c>
      <c r="B9" s="59"/>
      <c r="C9" s="54"/>
      <c r="D9" s="55"/>
      <c r="E9" s="202">
        <f t="shared" si="8"/>
        <v>0</v>
      </c>
      <c r="F9" s="55"/>
      <c r="G9" s="202">
        <f t="shared" si="8"/>
        <v>0</v>
      </c>
      <c r="H9" s="55"/>
      <c r="I9" s="202">
        <f t="shared" si="0"/>
        <v>0</v>
      </c>
      <c r="J9" s="55"/>
      <c r="K9" s="202">
        <f t="shared" si="1"/>
        <v>0</v>
      </c>
      <c r="L9" s="55"/>
      <c r="M9" s="202">
        <f t="shared" si="2"/>
        <v>0</v>
      </c>
      <c r="N9" s="55"/>
      <c r="O9" s="202">
        <f t="shared" si="3"/>
        <v>0</v>
      </c>
      <c r="P9" s="55"/>
      <c r="Q9" s="202">
        <f t="shared" si="4"/>
        <v>0</v>
      </c>
      <c r="R9" s="55"/>
      <c r="S9" s="202">
        <f t="shared" si="5"/>
        <v>0</v>
      </c>
      <c r="T9" s="55"/>
      <c r="U9" s="202">
        <f t="shared" si="6"/>
        <v>0</v>
      </c>
      <c r="V9" s="55"/>
      <c r="W9" s="202">
        <f t="shared" si="7"/>
        <v>0</v>
      </c>
    </row>
    <row r="10" spans="1:23" ht="10.5">
      <c r="A10" s="41" t="s">
        <v>11</v>
      </c>
      <c r="B10" s="152"/>
      <c r="C10" s="152"/>
      <c r="D10" s="56">
        <f>SUM(D3:D9)</f>
        <v>0</v>
      </c>
      <c r="E10" s="203">
        <f>SUM(E3:E9)</f>
        <v>0</v>
      </c>
      <c r="F10" s="56">
        <f aca="true" t="shared" si="9" ref="F10:W10">SUM(F3:F9)</f>
        <v>0</v>
      </c>
      <c r="G10" s="203">
        <f t="shared" si="9"/>
        <v>0</v>
      </c>
      <c r="H10" s="56">
        <f t="shared" si="9"/>
        <v>0</v>
      </c>
      <c r="I10" s="203">
        <f t="shared" si="9"/>
        <v>0</v>
      </c>
      <c r="J10" s="56">
        <f t="shared" si="9"/>
        <v>0</v>
      </c>
      <c r="K10" s="203">
        <f t="shared" si="9"/>
        <v>0</v>
      </c>
      <c r="L10" s="56">
        <f t="shared" si="9"/>
        <v>0</v>
      </c>
      <c r="M10" s="203">
        <f t="shared" si="9"/>
        <v>0</v>
      </c>
      <c r="N10" s="56">
        <f t="shared" si="9"/>
        <v>0</v>
      </c>
      <c r="O10" s="203">
        <f t="shared" si="9"/>
        <v>0</v>
      </c>
      <c r="P10" s="56">
        <f t="shared" si="9"/>
        <v>0</v>
      </c>
      <c r="Q10" s="203">
        <f t="shared" si="9"/>
        <v>0</v>
      </c>
      <c r="R10" s="56">
        <f t="shared" si="9"/>
        <v>0</v>
      </c>
      <c r="S10" s="203">
        <f t="shared" si="9"/>
        <v>0</v>
      </c>
      <c r="T10" s="56">
        <f t="shared" si="9"/>
        <v>0</v>
      </c>
      <c r="U10" s="203">
        <f t="shared" si="9"/>
        <v>0</v>
      </c>
      <c r="V10" s="56">
        <f t="shared" si="9"/>
        <v>0</v>
      </c>
      <c r="W10" s="203">
        <f t="shared" si="9"/>
        <v>0</v>
      </c>
    </row>
    <row r="11" ht="7.5" customHeight="1"/>
    <row r="12" spans="1:23" ht="57" customHeight="1">
      <c r="A12" s="220" t="s">
        <v>13</v>
      </c>
      <c r="B12" s="342"/>
      <c r="C12" s="343"/>
      <c r="D12" s="342" t="s">
        <v>78</v>
      </c>
      <c r="E12" s="343"/>
      <c r="F12" s="342" t="s">
        <v>79</v>
      </c>
      <c r="G12" s="343"/>
      <c r="H12" s="342" t="s">
        <v>80</v>
      </c>
      <c r="I12" s="343"/>
      <c r="J12" s="342" t="s">
        <v>81</v>
      </c>
      <c r="K12" s="343"/>
      <c r="L12" s="342" t="s">
        <v>82</v>
      </c>
      <c r="M12" s="343"/>
      <c r="N12" s="342" t="s">
        <v>83</v>
      </c>
      <c r="O12" s="343"/>
      <c r="P12" s="342" t="s">
        <v>84</v>
      </c>
      <c r="Q12" s="343"/>
      <c r="R12" s="342" t="s">
        <v>85</v>
      </c>
      <c r="S12" s="343"/>
      <c r="T12" s="342" t="s">
        <v>86</v>
      </c>
      <c r="U12" s="343"/>
      <c r="V12" s="342" t="s">
        <v>87</v>
      </c>
      <c r="W12" s="343"/>
    </row>
    <row r="13" spans="1:23" ht="30" customHeight="1">
      <c r="A13" s="219"/>
      <c r="B13" s="219" t="s">
        <v>71</v>
      </c>
      <c r="C13" s="219" t="s">
        <v>97</v>
      </c>
      <c r="D13" s="219" t="s">
        <v>109</v>
      </c>
      <c r="E13" s="219" t="s">
        <v>110</v>
      </c>
      <c r="F13" s="219" t="s">
        <v>109</v>
      </c>
      <c r="G13" s="219" t="s">
        <v>110</v>
      </c>
      <c r="H13" s="219" t="s">
        <v>109</v>
      </c>
      <c r="I13" s="219" t="s">
        <v>110</v>
      </c>
      <c r="J13" s="219" t="s">
        <v>109</v>
      </c>
      <c r="K13" s="219" t="s">
        <v>110</v>
      </c>
      <c r="L13" s="219" t="s">
        <v>109</v>
      </c>
      <c r="M13" s="219" t="s">
        <v>110</v>
      </c>
      <c r="N13" s="219" t="s">
        <v>109</v>
      </c>
      <c r="O13" s="219" t="s">
        <v>110</v>
      </c>
      <c r="P13" s="219" t="s">
        <v>109</v>
      </c>
      <c r="Q13" s="219" t="s">
        <v>110</v>
      </c>
      <c r="R13" s="219" t="s">
        <v>109</v>
      </c>
      <c r="S13" s="219" t="s">
        <v>110</v>
      </c>
      <c r="T13" s="219" t="s">
        <v>109</v>
      </c>
      <c r="U13" s="219" t="s">
        <v>110</v>
      </c>
      <c r="V13" s="219" t="s">
        <v>109</v>
      </c>
      <c r="W13" s="219" t="s">
        <v>110</v>
      </c>
    </row>
    <row r="14" spans="1:23" ht="13.5" customHeight="1">
      <c r="A14" s="40" t="s">
        <v>102</v>
      </c>
      <c r="B14" s="59"/>
      <c r="C14" s="54"/>
      <c r="D14" s="55"/>
      <c r="E14" s="202">
        <f aca="true" t="shared" si="10" ref="E14:E20">$C14*D14</f>
        <v>0</v>
      </c>
      <c r="F14" s="55"/>
      <c r="G14" s="202">
        <f aca="true" t="shared" si="11" ref="G14:G20">$C14*F14</f>
        <v>0</v>
      </c>
      <c r="H14" s="55"/>
      <c r="I14" s="202">
        <f aca="true" t="shared" si="12" ref="I14:I20">$C14*H14</f>
        <v>0</v>
      </c>
      <c r="J14" s="55"/>
      <c r="K14" s="202">
        <f aca="true" t="shared" si="13" ref="K14:K20">$C14*J14</f>
        <v>0</v>
      </c>
      <c r="L14" s="55"/>
      <c r="M14" s="202">
        <f aca="true" t="shared" si="14" ref="M14:M20">$C14*L14</f>
        <v>0</v>
      </c>
      <c r="N14" s="55"/>
      <c r="O14" s="202">
        <f aca="true" t="shared" si="15" ref="O14:O20">$C14*N14</f>
        <v>0</v>
      </c>
      <c r="P14" s="55"/>
      <c r="Q14" s="202">
        <f aca="true" t="shared" si="16" ref="Q14:Q20">$C14*P14</f>
        <v>0</v>
      </c>
      <c r="R14" s="55"/>
      <c r="S14" s="202">
        <f aca="true" t="shared" si="17" ref="S14:S20">$C14*R14</f>
        <v>0</v>
      </c>
      <c r="T14" s="55"/>
      <c r="U14" s="202">
        <f aca="true" t="shared" si="18" ref="U14:U20">$C14*T14</f>
        <v>0</v>
      </c>
      <c r="V14" s="55"/>
      <c r="W14" s="202">
        <f aca="true" t="shared" si="19" ref="W14:W20">$C14*V14</f>
        <v>0</v>
      </c>
    </row>
    <row r="15" spans="1:23" ht="13.5" customHeight="1">
      <c r="A15" s="40" t="s">
        <v>103</v>
      </c>
      <c r="B15" s="59"/>
      <c r="C15" s="54"/>
      <c r="D15" s="55"/>
      <c r="E15" s="202">
        <f t="shared" si="10"/>
        <v>0</v>
      </c>
      <c r="F15" s="55"/>
      <c r="G15" s="202">
        <f t="shared" si="11"/>
        <v>0</v>
      </c>
      <c r="H15" s="55"/>
      <c r="I15" s="202">
        <f t="shared" si="12"/>
        <v>0</v>
      </c>
      <c r="J15" s="55"/>
      <c r="K15" s="202">
        <f t="shared" si="13"/>
        <v>0</v>
      </c>
      <c r="L15" s="55"/>
      <c r="M15" s="202">
        <f t="shared" si="14"/>
        <v>0</v>
      </c>
      <c r="N15" s="55"/>
      <c r="O15" s="202">
        <f t="shared" si="15"/>
        <v>0</v>
      </c>
      <c r="P15" s="55"/>
      <c r="Q15" s="202">
        <f t="shared" si="16"/>
        <v>0</v>
      </c>
      <c r="R15" s="55"/>
      <c r="S15" s="202">
        <f t="shared" si="17"/>
        <v>0</v>
      </c>
      <c r="T15" s="55"/>
      <c r="U15" s="202">
        <f t="shared" si="18"/>
        <v>0</v>
      </c>
      <c r="V15" s="55"/>
      <c r="W15" s="202">
        <f t="shared" si="19"/>
        <v>0</v>
      </c>
    </row>
    <row r="16" spans="1:23" ht="13.5" customHeight="1">
      <c r="A16" s="40" t="s">
        <v>104</v>
      </c>
      <c r="B16" s="59"/>
      <c r="C16" s="54"/>
      <c r="D16" s="55"/>
      <c r="E16" s="202">
        <f t="shared" si="10"/>
        <v>0</v>
      </c>
      <c r="F16" s="55"/>
      <c r="G16" s="202">
        <f t="shared" si="11"/>
        <v>0</v>
      </c>
      <c r="H16" s="55"/>
      <c r="I16" s="202">
        <f t="shared" si="12"/>
        <v>0</v>
      </c>
      <c r="J16" s="55"/>
      <c r="K16" s="202">
        <f t="shared" si="13"/>
        <v>0</v>
      </c>
      <c r="L16" s="55"/>
      <c r="M16" s="202">
        <f t="shared" si="14"/>
        <v>0</v>
      </c>
      <c r="N16" s="55"/>
      <c r="O16" s="202">
        <f t="shared" si="15"/>
        <v>0</v>
      </c>
      <c r="P16" s="55"/>
      <c r="Q16" s="202">
        <f t="shared" si="16"/>
        <v>0</v>
      </c>
      <c r="R16" s="55"/>
      <c r="S16" s="202">
        <f t="shared" si="17"/>
        <v>0</v>
      </c>
      <c r="T16" s="55"/>
      <c r="U16" s="202">
        <f t="shared" si="18"/>
        <v>0</v>
      </c>
      <c r="V16" s="55"/>
      <c r="W16" s="202">
        <f t="shared" si="19"/>
        <v>0</v>
      </c>
    </row>
    <row r="17" spans="1:23" ht="13.5" customHeight="1">
      <c r="A17" s="40" t="s">
        <v>105</v>
      </c>
      <c r="B17" s="59"/>
      <c r="C17" s="54"/>
      <c r="D17" s="55"/>
      <c r="E17" s="202">
        <f t="shared" si="10"/>
        <v>0</v>
      </c>
      <c r="F17" s="55"/>
      <c r="G17" s="202">
        <f t="shared" si="11"/>
        <v>0</v>
      </c>
      <c r="H17" s="55"/>
      <c r="I17" s="202">
        <f t="shared" si="12"/>
        <v>0</v>
      </c>
      <c r="J17" s="55"/>
      <c r="K17" s="202">
        <f t="shared" si="13"/>
        <v>0</v>
      </c>
      <c r="L17" s="55"/>
      <c r="M17" s="202">
        <f t="shared" si="14"/>
        <v>0</v>
      </c>
      <c r="N17" s="55"/>
      <c r="O17" s="202">
        <f t="shared" si="15"/>
        <v>0</v>
      </c>
      <c r="P17" s="55"/>
      <c r="Q17" s="202">
        <f t="shared" si="16"/>
        <v>0</v>
      </c>
      <c r="R17" s="55"/>
      <c r="S17" s="202">
        <f t="shared" si="17"/>
        <v>0</v>
      </c>
      <c r="T17" s="55"/>
      <c r="U17" s="202">
        <f t="shared" si="18"/>
        <v>0</v>
      </c>
      <c r="V17" s="55"/>
      <c r="W17" s="202">
        <f t="shared" si="19"/>
        <v>0</v>
      </c>
    </row>
    <row r="18" spans="1:23" ht="13.5" customHeight="1">
      <c r="A18" s="40" t="s">
        <v>106</v>
      </c>
      <c r="B18" s="59"/>
      <c r="C18" s="54"/>
      <c r="D18" s="55"/>
      <c r="E18" s="202">
        <f t="shared" si="10"/>
        <v>0</v>
      </c>
      <c r="F18" s="55"/>
      <c r="G18" s="202">
        <f t="shared" si="11"/>
        <v>0</v>
      </c>
      <c r="H18" s="55"/>
      <c r="I18" s="202">
        <f t="shared" si="12"/>
        <v>0</v>
      </c>
      <c r="J18" s="55"/>
      <c r="K18" s="202">
        <f t="shared" si="13"/>
        <v>0</v>
      </c>
      <c r="L18" s="55"/>
      <c r="M18" s="202">
        <f t="shared" si="14"/>
        <v>0</v>
      </c>
      <c r="N18" s="55"/>
      <c r="O18" s="202">
        <f t="shared" si="15"/>
        <v>0</v>
      </c>
      <c r="P18" s="55"/>
      <c r="Q18" s="202">
        <f t="shared" si="16"/>
        <v>0</v>
      </c>
      <c r="R18" s="55"/>
      <c r="S18" s="202">
        <f t="shared" si="17"/>
        <v>0</v>
      </c>
      <c r="T18" s="55"/>
      <c r="U18" s="202">
        <f t="shared" si="18"/>
        <v>0</v>
      </c>
      <c r="V18" s="55"/>
      <c r="W18" s="202">
        <f t="shared" si="19"/>
        <v>0</v>
      </c>
    </row>
    <row r="19" spans="1:23" ht="13.5" customHeight="1">
      <c r="A19" s="40" t="s">
        <v>107</v>
      </c>
      <c r="B19" s="59"/>
      <c r="C19" s="54"/>
      <c r="D19" s="55"/>
      <c r="E19" s="202">
        <f t="shared" si="10"/>
        <v>0</v>
      </c>
      <c r="F19" s="55"/>
      <c r="G19" s="202">
        <f t="shared" si="11"/>
        <v>0</v>
      </c>
      <c r="H19" s="55"/>
      <c r="I19" s="202">
        <f t="shared" si="12"/>
        <v>0</v>
      </c>
      <c r="J19" s="55"/>
      <c r="K19" s="202">
        <f t="shared" si="13"/>
        <v>0</v>
      </c>
      <c r="L19" s="55"/>
      <c r="M19" s="202">
        <f t="shared" si="14"/>
        <v>0</v>
      </c>
      <c r="N19" s="55"/>
      <c r="O19" s="202">
        <f t="shared" si="15"/>
        <v>0</v>
      </c>
      <c r="P19" s="55"/>
      <c r="Q19" s="202">
        <f t="shared" si="16"/>
        <v>0</v>
      </c>
      <c r="R19" s="55"/>
      <c r="S19" s="202">
        <f t="shared" si="17"/>
        <v>0</v>
      </c>
      <c r="T19" s="55"/>
      <c r="U19" s="202">
        <f t="shared" si="18"/>
        <v>0</v>
      </c>
      <c r="V19" s="55"/>
      <c r="W19" s="202">
        <f t="shared" si="19"/>
        <v>0</v>
      </c>
    </row>
    <row r="20" spans="1:23" ht="13.5" customHeight="1">
      <c r="A20" s="40" t="s">
        <v>108</v>
      </c>
      <c r="B20" s="59"/>
      <c r="C20" s="54"/>
      <c r="D20" s="55"/>
      <c r="E20" s="202">
        <f t="shared" si="10"/>
        <v>0</v>
      </c>
      <c r="F20" s="55"/>
      <c r="G20" s="202">
        <f t="shared" si="11"/>
        <v>0</v>
      </c>
      <c r="H20" s="55"/>
      <c r="I20" s="202">
        <f t="shared" si="12"/>
        <v>0</v>
      </c>
      <c r="J20" s="55"/>
      <c r="K20" s="202">
        <f t="shared" si="13"/>
        <v>0</v>
      </c>
      <c r="L20" s="55"/>
      <c r="M20" s="202">
        <f t="shared" si="14"/>
        <v>0</v>
      </c>
      <c r="N20" s="55"/>
      <c r="O20" s="202">
        <f t="shared" si="15"/>
        <v>0</v>
      </c>
      <c r="P20" s="55"/>
      <c r="Q20" s="202">
        <f t="shared" si="16"/>
        <v>0</v>
      </c>
      <c r="R20" s="55"/>
      <c r="S20" s="202">
        <f t="shared" si="17"/>
        <v>0</v>
      </c>
      <c r="T20" s="55"/>
      <c r="U20" s="202">
        <f t="shared" si="18"/>
        <v>0</v>
      </c>
      <c r="V20" s="55"/>
      <c r="W20" s="202">
        <f t="shared" si="19"/>
        <v>0</v>
      </c>
    </row>
    <row r="21" spans="1:23" ht="10.5">
      <c r="A21" s="41" t="s">
        <v>15</v>
      </c>
      <c r="B21" s="152"/>
      <c r="C21" s="152"/>
      <c r="D21" s="56">
        <f aca="true" t="shared" si="20" ref="D21:W21">SUM(D14:D20)</f>
        <v>0</v>
      </c>
      <c r="E21" s="203">
        <f t="shared" si="20"/>
        <v>0</v>
      </c>
      <c r="F21" s="56">
        <f t="shared" si="20"/>
        <v>0</v>
      </c>
      <c r="G21" s="203">
        <f t="shared" si="20"/>
        <v>0</v>
      </c>
      <c r="H21" s="56">
        <f t="shared" si="20"/>
        <v>0</v>
      </c>
      <c r="I21" s="203">
        <f t="shared" si="20"/>
        <v>0</v>
      </c>
      <c r="J21" s="56">
        <f t="shared" si="20"/>
        <v>0</v>
      </c>
      <c r="K21" s="203">
        <f t="shared" si="20"/>
        <v>0</v>
      </c>
      <c r="L21" s="56">
        <f t="shared" si="20"/>
        <v>0</v>
      </c>
      <c r="M21" s="203">
        <f t="shared" si="20"/>
        <v>0</v>
      </c>
      <c r="N21" s="56">
        <f t="shared" si="20"/>
        <v>0</v>
      </c>
      <c r="O21" s="203">
        <f t="shared" si="20"/>
        <v>0</v>
      </c>
      <c r="P21" s="56">
        <f t="shared" si="20"/>
        <v>0</v>
      </c>
      <c r="Q21" s="203">
        <f t="shared" si="20"/>
        <v>0</v>
      </c>
      <c r="R21" s="56">
        <f t="shared" si="20"/>
        <v>0</v>
      </c>
      <c r="S21" s="203">
        <f t="shared" si="20"/>
        <v>0</v>
      </c>
      <c r="T21" s="56">
        <f t="shared" si="20"/>
        <v>0</v>
      </c>
      <c r="U21" s="203">
        <f t="shared" si="20"/>
        <v>0</v>
      </c>
      <c r="V21" s="56">
        <f t="shared" si="20"/>
        <v>0</v>
      </c>
      <c r="W21" s="203">
        <f t="shared" si="20"/>
        <v>0</v>
      </c>
    </row>
    <row r="23" spans="1:23" ht="23.25" customHeight="1">
      <c r="A23" s="220" t="s">
        <v>14</v>
      </c>
      <c r="B23" s="342"/>
      <c r="C23" s="343"/>
      <c r="D23" s="342" t="s">
        <v>78</v>
      </c>
      <c r="E23" s="343"/>
      <c r="F23" s="342" t="s">
        <v>79</v>
      </c>
      <c r="G23" s="343"/>
      <c r="H23" s="342" t="s">
        <v>80</v>
      </c>
      <c r="I23" s="343"/>
      <c r="J23" s="342" t="s">
        <v>81</v>
      </c>
      <c r="K23" s="343"/>
      <c r="L23" s="342" t="s">
        <v>82</v>
      </c>
      <c r="M23" s="343"/>
      <c r="N23" s="342" t="s">
        <v>83</v>
      </c>
      <c r="O23" s="343"/>
      <c r="P23" s="342" t="s">
        <v>84</v>
      </c>
      <c r="Q23" s="343"/>
      <c r="R23" s="342" t="s">
        <v>85</v>
      </c>
      <c r="S23" s="343"/>
      <c r="T23" s="342" t="s">
        <v>86</v>
      </c>
      <c r="U23" s="343"/>
      <c r="V23" s="342" t="s">
        <v>87</v>
      </c>
      <c r="W23" s="343"/>
    </row>
    <row r="24" spans="1:23" ht="30" customHeight="1">
      <c r="A24" s="219"/>
      <c r="B24" s="219" t="s">
        <v>71</v>
      </c>
      <c r="C24" s="219" t="s">
        <v>97</v>
      </c>
      <c r="D24" s="219" t="s">
        <v>109</v>
      </c>
      <c r="E24" s="219" t="s">
        <v>110</v>
      </c>
      <c r="F24" s="219" t="s">
        <v>109</v>
      </c>
      <c r="G24" s="219" t="s">
        <v>110</v>
      </c>
      <c r="H24" s="219" t="s">
        <v>109</v>
      </c>
      <c r="I24" s="219" t="s">
        <v>110</v>
      </c>
      <c r="J24" s="219" t="s">
        <v>109</v>
      </c>
      <c r="K24" s="219" t="s">
        <v>110</v>
      </c>
      <c r="L24" s="219" t="s">
        <v>109</v>
      </c>
      <c r="M24" s="219" t="s">
        <v>110</v>
      </c>
      <c r="N24" s="219" t="s">
        <v>109</v>
      </c>
      <c r="O24" s="219" t="s">
        <v>110</v>
      </c>
      <c r="P24" s="219" t="s">
        <v>109</v>
      </c>
      <c r="Q24" s="219" t="s">
        <v>110</v>
      </c>
      <c r="R24" s="219" t="s">
        <v>109</v>
      </c>
      <c r="S24" s="219" t="s">
        <v>110</v>
      </c>
      <c r="T24" s="219" t="s">
        <v>109</v>
      </c>
      <c r="U24" s="219" t="s">
        <v>110</v>
      </c>
      <c r="V24" s="219" t="s">
        <v>109</v>
      </c>
      <c r="W24" s="219" t="s">
        <v>110</v>
      </c>
    </row>
    <row r="25" spans="1:23" ht="24.75" customHeight="1">
      <c r="A25" s="41" t="s">
        <v>16</v>
      </c>
      <c r="B25" s="152"/>
      <c r="C25" s="152"/>
      <c r="D25" s="56">
        <f>D21+D10</f>
        <v>0</v>
      </c>
      <c r="E25" s="56">
        <f aca="true" t="shared" si="21" ref="E25:W25">E21+E10</f>
        <v>0</v>
      </c>
      <c r="F25" s="56">
        <f t="shared" si="21"/>
        <v>0</v>
      </c>
      <c r="G25" s="56">
        <f t="shared" si="21"/>
        <v>0</v>
      </c>
      <c r="H25" s="56">
        <f t="shared" si="21"/>
        <v>0</v>
      </c>
      <c r="I25" s="56">
        <f t="shared" si="21"/>
        <v>0</v>
      </c>
      <c r="J25" s="56">
        <f t="shared" si="21"/>
        <v>0</v>
      </c>
      <c r="K25" s="56">
        <f t="shared" si="21"/>
        <v>0</v>
      </c>
      <c r="L25" s="56">
        <f t="shared" si="21"/>
        <v>0</v>
      </c>
      <c r="M25" s="56">
        <f t="shared" si="21"/>
        <v>0</v>
      </c>
      <c r="N25" s="56">
        <f t="shared" si="21"/>
        <v>0</v>
      </c>
      <c r="O25" s="56">
        <f t="shared" si="21"/>
        <v>0</v>
      </c>
      <c r="P25" s="56">
        <f t="shared" si="21"/>
        <v>0</v>
      </c>
      <c r="Q25" s="56">
        <f t="shared" si="21"/>
        <v>0</v>
      </c>
      <c r="R25" s="56">
        <f t="shared" si="21"/>
        <v>0</v>
      </c>
      <c r="S25" s="56">
        <f t="shared" si="21"/>
        <v>0</v>
      </c>
      <c r="T25" s="56">
        <f t="shared" si="21"/>
        <v>0</v>
      </c>
      <c r="U25" s="56">
        <f t="shared" si="21"/>
        <v>0</v>
      </c>
      <c r="V25" s="56">
        <f t="shared" si="21"/>
        <v>0</v>
      </c>
      <c r="W25" s="56">
        <f t="shared" si="21"/>
        <v>0</v>
      </c>
    </row>
  </sheetData>
  <sheetProtection/>
  <mergeCells count="33">
    <mergeCell ref="J1:K1"/>
    <mergeCell ref="L23:M23"/>
    <mergeCell ref="D23:E23"/>
    <mergeCell ref="F23:G23"/>
    <mergeCell ref="H23:I23"/>
    <mergeCell ref="J12:K12"/>
    <mergeCell ref="B1:C1"/>
    <mergeCell ref="D1:E1"/>
    <mergeCell ref="F1:G1"/>
    <mergeCell ref="H1:I1"/>
    <mergeCell ref="V1:W1"/>
    <mergeCell ref="L1:M1"/>
    <mergeCell ref="N1:O1"/>
    <mergeCell ref="P1:Q1"/>
    <mergeCell ref="R1:S1"/>
    <mergeCell ref="T1:U1"/>
    <mergeCell ref="P12:Q12"/>
    <mergeCell ref="J23:K23"/>
    <mergeCell ref="T23:U23"/>
    <mergeCell ref="V23:W23"/>
    <mergeCell ref="R12:S12"/>
    <mergeCell ref="T12:U12"/>
    <mergeCell ref="V12:W12"/>
    <mergeCell ref="P23:Q23"/>
    <mergeCell ref="R23:S23"/>
    <mergeCell ref="N23:O23"/>
    <mergeCell ref="B23:C23"/>
    <mergeCell ref="N12:O12"/>
    <mergeCell ref="L12:M12"/>
    <mergeCell ref="B12:C12"/>
    <mergeCell ref="D12:E12"/>
    <mergeCell ref="F12:G12"/>
    <mergeCell ref="H12:I12"/>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F3:W11 E3:E9 E11" emptyCellReference="1"/>
  </ignoredErrors>
</worksheet>
</file>

<file path=xl/worksheets/sheet9.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selection activeCell="B6" sqref="B6"/>
    </sheetView>
  </sheetViews>
  <sheetFormatPr defaultColWidth="9.00390625" defaultRowHeight="12.75"/>
  <cols>
    <col min="1" max="1" width="31.75390625" style="50" customWidth="1"/>
    <col min="2" max="11" width="14.125" style="50" customWidth="1"/>
    <col min="12" max="16384" width="9.125" style="50" customWidth="1"/>
  </cols>
  <sheetData>
    <row r="1" spans="1:11" ht="42">
      <c r="A1" s="220" t="s">
        <v>17</v>
      </c>
      <c r="B1" s="219" t="s">
        <v>78</v>
      </c>
      <c r="C1" s="219" t="s">
        <v>79</v>
      </c>
      <c r="D1" s="219" t="s">
        <v>80</v>
      </c>
      <c r="E1" s="219" t="s">
        <v>81</v>
      </c>
      <c r="F1" s="219" t="s">
        <v>82</v>
      </c>
      <c r="G1" s="219" t="s">
        <v>83</v>
      </c>
      <c r="H1" s="219" t="s">
        <v>84</v>
      </c>
      <c r="I1" s="219" t="s">
        <v>85</v>
      </c>
      <c r="J1" s="219" t="s">
        <v>86</v>
      </c>
      <c r="K1" s="219" t="s">
        <v>87</v>
      </c>
    </row>
    <row r="2" spans="1:11" ht="23.25" customHeight="1">
      <c r="A2" s="57" t="s">
        <v>130</v>
      </c>
      <c r="B2" s="200"/>
      <c r="C2" s="200"/>
      <c r="D2" s="200"/>
      <c r="E2" s="200"/>
      <c r="F2" s="200"/>
      <c r="G2" s="200"/>
      <c r="H2" s="200"/>
      <c r="I2" s="200"/>
      <c r="J2" s="200"/>
      <c r="K2" s="200"/>
    </row>
    <row r="3" spans="1:11" ht="23.25" customHeight="1">
      <c r="A3" s="57" t="s">
        <v>111</v>
      </c>
      <c r="B3" s="200"/>
      <c r="C3" s="200"/>
      <c r="D3" s="200"/>
      <c r="E3" s="200"/>
      <c r="F3" s="200"/>
      <c r="G3" s="200"/>
      <c r="H3" s="200"/>
      <c r="I3" s="200"/>
      <c r="J3" s="200"/>
      <c r="K3" s="200"/>
    </row>
    <row r="4" spans="1:11" ht="23.25" customHeight="1">
      <c r="A4" s="40" t="s">
        <v>112</v>
      </c>
      <c r="B4" s="200"/>
      <c r="C4" s="200"/>
      <c r="D4" s="200"/>
      <c r="E4" s="200"/>
      <c r="F4" s="200"/>
      <c r="G4" s="200"/>
      <c r="H4" s="200"/>
      <c r="I4" s="200"/>
      <c r="J4" s="200"/>
      <c r="K4" s="200"/>
    </row>
    <row r="5" spans="1:11" ht="23.25" customHeight="1">
      <c r="A5" s="40" t="s">
        <v>206</v>
      </c>
      <c r="B5" s="200"/>
      <c r="C5" s="200"/>
      <c r="D5" s="200"/>
      <c r="E5" s="200"/>
      <c r="F5" s="200"/>
      <c r="G5" s="200"/>
      <c r="H5" s="200"/>
      <c r="I5" s="200"/>
      <c r="J5" s="200"/>
      <c r="K5" s="200"/>
    </row>
    <row r="6" spans="1:11" ht="23.25" customHeight="1">
      <c r="A6" s="40" t="s">
        <v>113</v>
      </c>
      <c r="B6" s="200"/>
      <c r="C6" s="200"/>
      <c r="D6" s="200"/>
      <c r="E6" s="200"/>
      <c r="F6" s="200"/>
      <c r="G6" s="200"/>
      <c r="H6" s="200"/>
      <c r="I6" s="200"/>
      <c r="J6" s="200"/>
      <c r="K6" s="200"/>
    </row>
    <row r="7" spans="1:11" ht="23.25" customHeight="1">
      <c r="A7" s="40" t="s">
        <v>114</v>
      </c>
      <c r="B7" s="200"/>
      <c r="C7" s="200"/>
      <c r="D7" s="200"/>
      <c r="E7" s="200"/>
      <c r="F7" s="200"/>
      <c r="G7" s="200"/>
      <c r="H7" s="200"/>
      <c r="I7" s="200"/>
      <c r="J7" s="200"/>
      <c r="K7" s="200"/>
    </row>
    <row r="8" spans="1:11" ht="23.25" customHeight="1">
      <c r="A8" s="40" t="s">
        <v>285</v>
      </c>
      <c r="B8" s="200"/>
      <c r="C8" s="200"/>
      <c r="D8" s="200"/>
      <c r="E8" s="200"/>
      <c r="F8" s="200"/>
      <c r="G8" s="200"/>
      <c r="H8" s="200"/>
      <c r="I8" s="200"/>
      <c r="J8" s="200"/>
      <c r="K8" s="200"/>
    </row>
    <row r="9" spans="1:11" ht="26.25" customHeight="1">
      <c r="A9" s="41" t="s">
        <v>18</v>
      </c>
      <c r="B9" s="201">
        <f>SUM(B2:B8)</f>
        <v>0</v>
      </c>
      <c r="C9" s="201">
        <f aca="true" t="shared" si="0" ref="C9:K9">SUM(C2:C8)</f>
        <v>0</v>
      </c>
      <c r="D9" s="201">
        <f t="shared" si="0"/>
        <v>0</v>
      </c>
      <c r="E9" s="201">
        <f t="shared" si="0"/>
        <v>0</v>
      </c>
      <c r="F9" s="201">
        <f t="shared" si="0"/>
        <v>0</v>
      </c>
      <c r="G9" s="201">
        <f t="shared" si="0"/>
        <v>0</v>
      </c>
      <c r="H9" s="201">
        <f t="shared" si="0"/>
        <v>0</v>
      </c>
      <c r="I9" s="201">
        <f t="shared" si="0"/>
        <v>0</v>
      </c>
      <c r="J9" s="201">
        <f t="shared" si="0"/>
        <v>0</v>
      </c>
      <c r="K9" s="201">
        <f t="shared" si="0"/>
        <v>0</v>
      </c>
    </row>
    <row r="10" ht="9" customHeight="1"/>
    <row r="11" spans="1:5" ht="21" customHeight="1">
      <c r="A11" s="344" t="s">
        <v>286</v>
      </c>
      <c r="B11" s="344"/>
      <c r="C11" s="344"/>
      <c r="D11" s="344"/>
      <c r="E11" s="344"/>
    </row>
    <row r="13" spans="1:11" ht="52.5">
      <c r="A13" s="220" t="s">
        <v>22</v>
      </c>
      <c r="B13" s="219" t="s">
        <v>78</v>
      </c>
      <c r="C13" s="219" t="s">
        <v>79</v>
      </c>
      <c r="D13" s="219" t="s">
        <v>80</v>
      </c>
      <c r="E13" s="219" t="s">
        <v>81</v>
      </c>
      <c r="F13" s="219" t="s">
        <v>82</v>
      </c>
      <c r="G13" s="219" t="s">
        <v>83</v>
      </c>
      <c r="H13" s="219" t="s">
        <v>84</v>
      </c>
      <c r="I13" s="219" t="s">
        <v>85</v>
      </c>
      <c r="J13" s="219" t="s">
        <v>86</v>
      </c>
      <c r="K13" s="219" t="s">
        <v>87</v>
      </c>
    </row>
    <row r="14" spans="1:11" ht="23.25" customHeight="1">
      <c r="A14" s="57" t="s">
        <v>130</v>
      </c>
      <c r="B14" s="200"/>
      <c r="C14" s="200"/>
      <c r="D14" s="200"/>
      <c r="E14" s="200"/>
      <c r="F14" s="200"/>
      <c r="G14" s="200"/>
      <c r="H14" s="200"/>
      <c r="I14" s="200"/>
      <c r="J14" s="200"/>
      <c r="K14" s="200"/>
    </row>
    <row r="15" spans="1:11" ht="23.25" customHeight="1">
      <c r="A15" s="57" t="s">
        <v>111</v>
      </c>
      <c r="B15" s="200"/>
      <c r="C15" s="200"/>
      <c r="D15" s="200"/>
      <c r="E15" s="200"/>
      <c r="F15" s="200"/>
      <c r="G15" s="200"/>
      <c r="H15" s="200"/>
      <c r="I15" s="200"/>
      <c r="J15" s="200"/>
      <c r="K15" s="200"/>
    </row>
    <row r="16" spans="1:11" ht="23.25" customHeight="1">
      <c r="A16" s="40" t="s">
        <v>112</v>
      </c>
      <c r="B16" s="200"/>
      <c r="C16" s="200"/>
      <c r="D16" s="200"/>
      <c r="E16" s="200"/>
      <c r="F16" s="200"/>
      <c r="G16" s="200"/>
      <c r="H16" s="200"/>
      <c r="I16" s="200"/>
      <c r="J16" s="200"/>
      <c r="K16" s="200"/>
    </row>
    <row r="17" spans="1:11" ht="23.25" customHeight="1">
      <c r="A17" s="40" t="s">
        <v>206</v>
      </c>
      <c r="B17" s="200"/>
      <c r="C17" s="200"/>
      <c r="D17" s="200"/>
      <c r="E17" s="200"/>
      <c r="F17" s="200"/>
      <c r="G17" s="200"/>
      <c r="H17" s="200"/>
      <c r="I17" s="200"/>
      <c r="J17" s="200"/>
      <c r="K17" s="200"/>
    </row>
    <row r="18" spans="1:11" ht="23.25" customHeight="1">
      <c r="A18" s="40" t="s">
        <v>113</v>
      </c>
      <c r="B18" s="200"/>
      <c r="C18" s="200"/>
      <c r="D18" s="200"/>
      <c r="E18" s="200"/>
      <c r="F18" s="200"/>
      <c r="G18" s="200"/>
      <c r="H18" s="200"/>
      <c r="I18" s="200"/>
      <c r="J18" s="200"/>
      <c r="K18" s="200"/>
    </row>
    <row r="19" spans="1:11" ht="23.25" customHeight="1">
      <c r="A19" s="40" t="s">
        <v>114</v>
      </c>
      <c r="B19" s="200"/>
      <c r="C19" s="200"/>
      <c r="D19" s="200"/>
      <c r="E19" s="200"/>
      <c r="F19" s="200"/>
      <c r="G19" s="200"/>
      <c r="H19" s="200"/>
      <c r="I19" s="200"/>
      <c r="J19" s="200"/>
      <c r="K19" s="200"/>
    </row>
    <row r="20" spans="1:11" ht="23.25" customHeight="1">
      <c r="A20" s="40" t="s">
        <v>285</v>
      </c>
      <c r="B20" s="200"/>
      <c r="C20" s="200"/>
      <c r="D20" s="200"/>
      <c r="E20" s="200"/>
      <c r="F20" s="200"/>
      <c r="G20" s="200"/>
      <c r="H20" s="200"/>
      <c r="I20" s="200"/>
      <c r="J20" s="200"/>
      <c r="K20" s="200"/>
    </row>
    <row r="21" spans="1:11" ht="26.25" customHeight="1">
      <c r="A21" s="41" t="s">
        <v>19</v>
      </c>
      <c r="B21" s="201">
        <f aca="true" t="shared" si="1" ref="B21:K21">SUM(B14:B20)</f>
        <v>0</v>
      </c>
      <c r="C21" s="201">
        <f t="shared" si="1"/>
        <v>0</v>
      </c>
      <c r="D21" s="201">
        <f t="shared" si="1"/>
        <v>0</v>
      </c>
      <c r="E21" s="201">
        <f t="shared" si="1"/>
        <v>0</v>
      </c>
      <c r="F21" s="201">
        <f t="shared" si="1"/>
        <v>0</v>
      </c>
      <c r="G21" s="201">
        <f t="shared" si="1"/>
        <v>0</v>
      </c>
      <c r="H21" s="201">
        <f t="shared" si="1"/>
        <v>0</v>
      </c>
      <c r="I21" s="201">
        <f t="shared" si="1"/>
        <v>0</v>
      </c>
      <c r="J21" s="201">
        <f t="shared" si="1"/>
        <v>0</v>
      </c>
      <c r="K21" s="201">
        <f t="shared" si="1"/>
        <v>0</v>
      </c>
    </row>
    <row r="23" spans="1:11" ht="31.5">
      <c r="A23" s="220" t="s">
        <v>20</v>
      </c>
      <c r="B23" s="219" t="s">
        <v>78</v>
      </c>
      <c r="C23" s="219" t="s">
        <v>79</v>
      </c>
      <c r="D23" s="219" t="s">
        <v>80</v>
      </c>
      <c r="E23" s="219" t="s">
        <v>81</v>
      </c>
      <c r="F23" s="219" t="s">
        <v>82</v>
      </c>
      <c r="G23" s="219" t="s">
        <v>83</v>
      </c>
      <c r="H23" s="219" t="s">
        <v>84</v>
      </c>
      <c r="I23" s="219" t="s">
        <v>85</v>
      </c>
      <c r="J23" s="219" t="s">
        <v>86</v>
      </c>
      <c r="K23" s="219" t="s">
        <v>87</v>
      </c>
    </row>
    <row r="24" spans="1:11" ht="23.25" customHeight="1">
      <c r="A24" s="41" t="s">
        <v>21</v>
      </c>
      <c r="B24" s="201">
        <f>B21+B9</f>
        <v>0</v>
      </c>
      <c r="C24" s="201">
        <f aca="true" t="shared" si="2" ref="C24:K24">C21+C9</f>
        <v>0</v>
      </c>
      <c r="D24" s="201">
        <f t="shared" si="2"/>
        <v>0</v>
      </c>
      <c r="E24" s="201">
        <f t="shared" si="2"/>
        <v>0</v>
      </c>
      <c r="F24" s="201">
        <f t="shared" si="2"/>
        <v>0</v>
      </c>
      <c r="G24" s="201">
        <f t="shared" si="2"/>
        <v>0</v>
      </c>
      <c r="H24" s="201">
        <f t="shared" si="2"/>
        <v>0</v>
      </c>
      <c r="I24" s="201">
        <f t="shared" si="2"/>
        <v>0</v>
      </c>
      <c r="J24" s="201">
        <f t="shared" si="2"/>
        <v>0</v>
      </c>
      <c r="K24" s="201">
        <f t="shared" si="2"/>
        <v>0</v>
      </c>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jpsath</cp:lastModifiedBy>
  <cp:lastPrinted>2011-05-17T09:15:27Z</cp:lastPrinted>
  <dcterms:created xsi:type="dcterms:W3CDTF">2011-04-18T08:16:20Z</dcterms:created>
  <dcterms:modified xsi:type="dcterms:W3CDTF">2016-12-23T10:11:28Z</dcterms:modified>
  <cp:category/>
  <cp:version/>
  <cp:contentType/>
  <cp:contentStatus/>
</cp:coreProperties>
</file>